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64011"/>
  <mc:AlternateContent xmlns:mc="http://schemas.openxmlformats.org/markup-compatibility/2006">
    <mc:Choice Requires="x15">
      <x15ac:absPath xmlns:x15ac="http://schemas.microsoft.com/office/spreadsheetml/2010/11/ac" url="C:\Users\virginie.pelle\Desktop\AgriSPIP\images\"/>
    </mc:Choice>
  </mc:AlternateContent>
  <bookViews>
    <workbookView xWindow="0" yWindow="0" windowWidth="25200" windowHeight="10425" tabRatio="793"/>
  </bookViews>
  <sheets>
    <sheet name="Sommaire" sheetId="1" r:id="rId1"/>
    <sheet name="Zone d'appellation" sheetId="2" r:id="rId2"/>
    <sheet name="Surfaces, rendements, prod." sheetId="3" r:id="rId3"/>
    <sheet name="Emploi production" sheetId="4" r:id="rId4"/>
    <sheet name="Economie" sheetId="5" r:id="rId5"/>
    <sheet name="Aval" sheetId="6" r:id="rId6"/>
    <sheet name="Expéditions" sheetId="7" r:id="rId7"/>
    <sheet name="Bio" sheetId="8" r:id="rId8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R12" i="6" l="1"/>
  <c r="Q12" i="6"/>
  <c r="P12" i="6"/>
  <c r="O12" i="6"/>
  <c r="N12" i="6"/>
  <c r="M12" i="6"/>
  <c r="I20" i="5"/>
  <c r="H20" i="5"/>
  <c r="I19" i="5"/>
  <c r="H19" i="5"/>
  <c r="I18" i="5"/>
  <c r="H18" i="5"/>
  <c r="I12" i="4"/>
  <c r="H12" i="4"/>
  <c r="G12" i="4"/>
  <c r="F12" i="4"/>
  <c r="E12" i="4"/>
  <c r="D12" i="4"/>
  <c r="Q29" i="4"/>
  <c r="P29" i="4"/>
  <c r="O29" i="4"/>
  <c r="N29" i="4"/>
  <c r="M29" i="4"/>
  <c r="L29" i="4"/>
  <c r="K29" i="4"/>
  <c r="J29" i="4"/>
  <c r="I29" i="4"/>
  <c r="H29" i="4"/>
  <c r="G29" i="4"/>
  <c r="F29" i="4"/>
  <c r="E29" i="4"/>
  <c r="D29" i="4"/>
  <c r="Q28" i="4"/>
  <c r="P28" i="4"/>
  <c r="O28" i="4"/>
  <c r="N28" i="4"/>
  <c r="M28" i="4"/>
  <c r="L28" i="4"/>
  <c r="K28" i="4"/>
  <c r="J28" i="4"/>
  <c r="I28" i="4"/>
  <c r="H28" i="4"/>
  <c r="G28" i="4"/>
  <c r="F28" i="4"/>
  <c r="E28" i="4"/>
  <c r="D28" i="4"/>
  <c r="I20" i="3"/>
  <c r="H20" i="3"/>
  <c r="G20" i="3"/>
  <c r="F20" i="3"/>
  <c r="E20" i="3"/>
  <c r="J19" i="3"/>
  <c r="J20" i="3" s="1"/>
  <c r="J18" i="3"/>
  <c r="J17" i="3"/>
  <c r="J16" i="3"/>
  <c r="I16" i="3"/>
  <c r="H16" i="3"/>
  <c r="G16" i="3"/>
  <c r="F16" i="3"/>
  <c r="E16" i="3"/>
  <c r="J15" i="3"/>
  <c r="J14" i="3"/>
  <c r="J13" i="3"/>
  <c r="J12" i="3"/>
  <c r="I12" i="3"/>
  <c r="H12" i="3"/>
  <c r="G12" i="3"/>
  <c r="F12" i="3"/>
  <c r="E12" i="3"/>
  <c r="J11" i="3"/>
  <c r="J10" i="3"/>
  <c r="J9" i="3"/>
  <c r="I8" i="3"/>
  <c r="H8" i="3"/>
  <c r="G8" i="3"/>
  <c r="F8" i="3"/>
  <c r="E8" i="3"/>
  <c r="J7" i="3"/>
  <c r="J6" i="3"/>
  <c r="J8" i="3" s="1"/>
  <c r="J5" i="3"/>
</calcChain>
</file>

<file path=xl/sharedStrings.xml><?xml version="1.0" encoding="utf-8"?>
<sst xmlns="http://schemas.openxmlformats.org/spreadsheetml/2006/main" count="579" uniqueCount="480">
  <si>
    <t>Récolte pour AOP hors vin doux naturel, hors vins pour eaux de vie</t>
  </si>
  <si>
    <t>SURFACE EN PRODUCTION (ha)</t>
  </si>
  <si>
    <t>RENDEMENT (hl/ha) classé</t>
  </si>
  <si>
    <t>PRODUCTION DE VINS (hl) classé</t>
  </si>
  <si>
    <t>PRODUCTION DE VINS (hl) non classé</t>
  </si>
  <si>
    <t>Source : Statistique Agricole Annuelle définitive 2014-2019 et SAA provisoire 2020</t>
  </si>
  <si>
    <t>Département</t>
  </si>
  <si>
    <t>Moyenne quinquennale 2014-2018</t>
  </si>
  <si>
    <t>Ecart 2020 à la moyenne quinquennale (%)</t>
  </si>
  <si>
    <t>02</t>
  </si>
  <si>
    <t>Zone Appellation Champagne</t>
  </si>
  <si>
    <t>Nombres de salariés agricoles et viticoles</t>
  </si>
  <si>
    <t>Nombre d'établissements employeurs</t>
  </si>
  <si>
    <t>Nombre d'emplois en cours 
dans l'année</t>
  </si>
  <si>
    <t>dont nombre de CDD</t>
  </si>
  <si>
    <t>dont nombre de contrats travailleurs occasionnels</t>
  </si>
  <si>
    <t>dont nombre de 
contrats vendange</t>
  </si>
  <si>
    <t>Nombre d'ETP</t>
  </si>
  <si>
    <t>Nombre de contrats en cours 
à la fin de l'année</t>
  </si>
  <si>
    <t>Viticulture</t>
  </si>
  <si>
    <t>Ensemble  culture / élevage</t>
  </si>
  <si>
    <t>Aube</t>
  </si>
  <si>
    <t>Marne</t>
  </si>
  <si>
    <t>Haute-Marne</t>
  </si>
  <si>
    <t>Total Champagne</t>
  </si>
  <si>
    <t>Total Champagne Grand Est</t>
  </si>
  <si>
    <t>Grand Est</t>
  </si>
  <si>
    <t>France entière</t>
  </si>
  <si>
    <t>Source : MSA - Tableaux de bord de l'emploi - Contrats salariés année 2019</t>
  </si>
  <si>
    <t>Nombres d'exploitants viticoles</t>
  </si>
  <si>
    <t>Ensemble  culture et élevage</t>
  </si>
  <si>
    <t>Hommes</t>
  </si>
  <si>
    <t>Femmes</t>
  </si>
  <si>
    <t>Total</t>
  </si>
  <si>
    <t>Source : MSA - Tableaux de bord de l'emploi - Exploitants non-salariés, effectifs au 1er janvier 2019</t>
  </si>
  <si>
    <t>Evolution et dispersion du RCAI/Utans* de 2008 à 2019</t>
  </si>
  <si>
    <t>Exploitations spécialisées en viticulture-Champagne (OTEX 35)</t>
  </si>
  <si>
    <t>Ensemble des exploitations Grand Est</t>
  </si>
  <si>
    <t>en euros courants</t>
  </si>
  <si>
    <r>
      <t>25</t>
    </r>
    <r>
      <rPr>
        <vertAlign val="superscript"/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 xml:space="preserve"> centile*</t>
    </r>
  </si>
  <si>
    <t>Médiane*</t>
  </si>
  <si>
    <r>
      <t>75</t>
    </r>
    <r>
      <rPr>
        <vertAlign val="superscript"/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 xml:space="preserve"> centile*</t>
    </r>
  </si>
  <si>
    <t>Moyenne</t>
  </si>
  <si>
    <t>Source : RICA bases 2008 à 2018  (ratio par exploitation)</t>
  </si>
  <si>
    <t>*Interprétation:</t>
  </si>
  <si>
    <t>25% des exploitations ont un résultat inférieur à la valeur indiquée</t>
  </si>
  <si>
    <t>*RCAI/Utans : résultat courant avant impôts par unité de travail non salarié</t>
  </si>
  <si>
    <t>50 % des exploitations ont un résultat inférieur à la valeur indiquée</t>
  </si>
  <si>
    <t>Hors 5ème et 95ème centile</t>
  </si>
  <si>
    <t>75% des exploitations ont un résultat inférieur à la valeur indiquée</t>
  </si>
  <si>
    <t>Poids de la filière dans les comptes régionaux - évolution</t>
  </si>
  <si>
    <t>Total viticulture d'appelation</t>
  </si>
  <si>
    <t>Total vins de Champagne</t>
  </si>
  <si>
    <t>total productions végétales</t>
  </si>
  <si>
    <t>total productions agricoles</t>
  </si>
  <si>
    <t>part production Champagne sur total productions végétales</t>
  </si>
  <si>
    <t>part production Champagne sur total productions agricoles</t>
  </si>
  <si>
    <t>France</t>
  </si>
  <si>
    <t>Moyenne 2014/2018</t>
  </si>
  <si>
    <t>Source : Agreste, Comptes régionaux de l’Agriculture 2014-2019</t>
  </si>
  <si>
    <t>En millions d'euros</t>
  </si>
  <si>
    <t>Etablissements viticoles et emploi</t>
  </si>
  <si>
    <t>Production de boissons alcooliques distillées</t>
  </si>
  <si>
    <t xml:space="preserve">Fabrication de vins effervescents </t>
  </si>
  <si>
    <t>Vinification</t>
  </si>
  <si>
    <t>Nombre de postes salariés 
fin 2017</t>
  </si>
  <si>
    <t>Aisne+Seine et Marne</t>
  </si>
  <si>
    <t>Source : INSEE, FLORES 2017</t>
  </si>
  <si>
    <t>Historique des expéditions par destinations de 2012 à 2020</t>
  </si>
  <si>
    <t>Année</t>
  </si>
  <si>
    <t>2012</t>
  </si>
  <si>
    <t>2013</t>
  </si>
  <si>
    <t>2014</t>
  </si>
  <si>
    <t>2015</t>
  </si>
  <si>
    <t>2016</t>
  </si>
  <si>
    <t>2017</t>
  </si>
  <si>
    <t>2018</t>
  </si>
  <si>
    <t>2019</t>
  </si>
  <si>
    <t>2020</t>
  </si>
  <si>
    <t>FRANCE</t>
  </si>
  <si>
    <t>PAYS TIERS</t>
  </si>
  <si>
    <t>UE</t>
  </si>
  <si>
    <t>TOTAL</t>
  </si>
  <si>
    <t>Source : Comité Champagne, traitement SRISE DRAAF Grand Est</t>
  </si>
  <si>
    <t>COOPERATIVES</t>
  </si>
  <si>
    <t>MAISONS</t>
  </si>
  <si>
    <t>VIGNERONS</t>
  </si>
  <si>
    <t>Historique des expéditions par opérateurs de 2012 à 2020</t>
  </si>
  <si>
    <t>Classement expéditions pays 2019 et 2020 par chiffre d'affaire</t>
  </si>
  <si>
    <t>Rang</t>
  </si>
  <si>
    <t>Pays</t>
  </si>
  <si>
    <t>Volume (en milliers de bouteilles)</t>
  </si>
  <si>
    <t>Chiffres d'affaires (en milliers d'euros)</t>
  </si>
  <si>
    <t>Etats-Unis</t>
  </si>
  <si>
    <t>Royaume-Uni</t>
  </si>
  <si>
    <t>Japon</t>
  </si>
  <si>
    <t>Allemagne</t>
  </si>
  <si>
    <t>Italie</t>
  </si>
  <si>
    <t>Belgique</t>
  </si>
  <si>
    <t>Suisse</t>
  </si>
  <si>
    <t>Australie</t>
  </si>
  <si>
    <t>Espagne</t>
  </si>
  <si>
    <t>Canada</t>
  </si>
  <si>
    <t>Suède</t>
  </si>
  <si>
    <t>Mde chinois*</t>
  </si>
  <si>
    <t>Source : Comité Champagne</t>
  </si>
  <si>
    <t>*Monde Chinois = Chine + Hong-Kong + Taîwan</t>
  </si>
  <si>
    <t>Poids des exportations de Champagne en valeur en milliers d’euros</t>
  </si>
  <si>
    <t>Vins</t>
  </si>
  <si>
    <t>Dont AOP tranquilles</t>
  </si>
  <si>
    <t>Dont Champagne (y c. rosé)</t>
  </si>
  <si>
    <t>Dont Vins IGP et sans IG tranquilles</t>
  </si>
  <si>
    <t>Dont Vins effervescents hors Champagne</t>
  </si>
  <si>
    <t>Part Champagne sur total Vins</t>
  </si>
  <si>
    <t>Source Agreste - échanges extérieurs de vins de la France en milliers d'euros</t>
  </si>
  <si>
    <t>Nombres de producteurs de Champagne biologique</t>
  </si>
  <si>
    <t>Aisne</t>
  </si>
  <si>
    <t>Haute-Marne et Seine-et-Marne</t>
  </si>
  <si>
    <t>Surfaces de vigne à destination de Champagne biologique</t>
  </si>
  <si>
    <t>Surfaces en AB</t>
  </si>
  <si>
    <t>Surfaces en conversion</t>
  </si>
  <si>
    <t>Source: Agence Bio</t>
  </si>
  <si>
    <t>Agreste</t>
  </si>
  <si>
    <t>VITICULTURE</t>
  </si>
  <si>
    <t>ÉDITION 2020</t>
  </si>
  <si>
    <t>Filière Viticole Champenoise</t>
  </si>
  <si>
    <t>Zone d'appelation</t>
  </si>
  <si>
    <t>Carte</t>
  </si>
  <si>
    <t>La production viticole</t>
  </si>
  <si>
    <t>Surfaces, rendement et production de vins par département</t>
  </si>
  <si>
    <t>Surfaces, rendements, prod.</t>
  </si>
  <si>
    <t>Les viticulteurs et salariés viticoles</t>
  </si>
  <si>
    <t>Tableau</t>
  </si>
  <si>
    <t>Emploi production</t>
  </si>
  <si>
    <t>Données économiques</t>
  </si>
  <si>
    <t>Economie</t>
  </si>
  <si>
    <t>Transformation et commercialisation</t>
  </si>
  <si>
    <t>Localisation des emplois</t>
  </si>
  <si>
    <t>Source INAO - INSEE - CLAP</t>
  </si>
  <si>
    <t>Aval</t>
  </si>
  <si>
    <t>Expeditions de Champagne et commerce extérieur</t>
  </si>
  <si>
    <t>Expéditions</t>
  </si>
  <si>
    <t>Viticulture biologique en Champagne</t>
  </si>
  <si>
    <t>Bio</t>
  </si>
  <si>
    <t>Source : Comité Champagne, traitement SRISE DRAAF Grand Est ou source INAO</t>
  </si>
  <si>
    <t>AISNE</t>
  </si>
  <si>
    <t>Azy-sur-Marne</t>
  </si>
  <si>
    <t>Barzy-sur-Marne</t>
  </si>
  <si>
    <t>Vallées en Champagne</t>
  </si>
  <si>
    <t>Bézu-le-Guéry</t>
  </si>
  <si>
    <t>Blesmes</t>
  </si>
  <si>
    <t>Bonneil</t>
  </si>
  <si>
    <t>Brasles</t>
  </si>
  <si>
    <t>Celles-lès-Condé</t>
  </si>
  <si>
    <t>Chapelle-Monthodon</t>
  </si>
  <si>
    <t>Charly-sur-Marne</t>
  </si>
  <si>
    <t>Chartèves</t>
  </si>
  <si>
    <t>Château-Thierry</t>
  </si>
  <si>
    <t>Chézy-sur-Marne</t>
  </si>
  <si>
    <t>Chierry</t>
  </si>
  <si>
    <t>Connigis</t>
  </si>
  <si>
    <t>Courtemont-Varennes</t>
  </si>
  <si>
    <t>Crézancy</t>
  </si>
  <si>
    <t>Crouttes-sur-Marne</t>
  </si>
  <si>
    <t>Domptin</t>
  </si>
  <si>
    <t>Essômes-sur-Marne</t>
  </si>
  <si>
    <t>Étampes-sur-Marne</t>
  </si>
  <si>
    <t>Fossoy</t>
  </si>
  <si>
    <t>Gland</t>
  </si>
  <si>
    <t>Jaulgonne</t>
  </si>
  <si>
    <t>Mézy-Moulins</t>
  </si>
  <si>
    <t>Monthurel</t>
  </si>
  <si>
    <t>Montreuil-aux-Lions</t>
  </si>
  <si>
    <t>Mont-Saint-Père</t>
  </si>
  <si>
    <t>Nesles-la-Montagne</t>
  </si>
  <si>
    <t>Nogentel</t>
  </si>
  <si>
    <t>Nogent-l'Artaud</t>
  </si>
  <si>
    <t>Passy-sur-Marne</t>
  </si>
  <si>
    <t>Pavant</t>
  </si>
  <si>
    <t>Reuilly-Sauvigny</t>
  </si>
  <si>
    <t>Romeny-sur-Marne</t>
  </si>
  <si>
    <t>Saint-Agnan</t>
  </si>
  <si>
    <t>Saulchery</t>
  </si>
  <si>
    <t>Trélou-sur-Marne</t>
  </si>
  <si>
    <t>Villiers-Saint-Denis</t>
  </si>
  <si>
    <t>AUBE</t>
  </si>
  <si>
    <t>Ailleville</t>
  </si>
  <si>
    <t>Arconville</t>
  </si>
  <si>
    <t>Argançon</t>
  </si>
  <si>
    <t>Arrentières</t>
  </si>
  <si>
    <t>Arsonval</t>
  </si>
  <si>
    <t>Avirey-Lingey</t>
  </si>
  <si>
    <t>Bagneux-la-Fosse</t>
  </si>
  <si>
    <t>Balnot-sur-Laignes</t>
  </si>
  <si>
    <t>Baroville</t>
  </si>
  <si>
    <t>Bar-sur-Aube</t>
  </si>
  <si>
    <t>Bar-sur-Seine</t>
  </si>
  <si>
    <t>Bergères</t>
  </si>
  <si>
    <t>Bertignolles</t>
  </si>
  <si>
    <t>Bligny</t>
  </si>
  <si>
    <t>Bragelogne-Beauvoir</t>
  </si>
  <si>
    <t>Buxeuil</t>
  </si>
  <si>
    <t>Buxières-sur-Arce</t>
  </si>
  <si>
    <t>Celles-sur-Ource</t>
  </si>
  <si>
    <t>Chacenay</t>
  </si>
  <si>
    <t>Champignol-lez-Mondeville</t>
  </si>
  <si>
    <t>Channes</t>
  </si>
  <si>
    <t>Chervey</t>
  </si>
  <si>
    <t>Colombé-la-Fosse</t>
  </si>
  <si>
    <t>Colombé-le-Sec</t>
  </si>
  <si>
    <t>Courteron</t>
  </si>
  <si>
    <t>Couvignon</t>
  </si>
  <si>
    <t>Cunfin</t>
  </si>
  <si>
    <t>Dolancourt</t>
  </si>
  <si>
    <t>Éguilly-sous-Bois</t>
  </si>
  <si>
    <t>Engente</t>
  </si>
  <si>
    <t>Essoyes</t>
  </si>
  <si>
    <t>Fontaine</t>
  </si>
  <si>
    <t>Fontette</t>
  </si>
  <si>
    <t>Fravaux</t>
  </si>
  <si>
    <t>Gyé-sur-Seine</t>
  </si>
  <si>
    <t>Jaucourt</t>
  </si>
  <si>
    <t>Landreville</t>
  </si>
  <si>
    <t>Lignol-le-Château</t>
  </si>
  <si>
    <t>Loches-sur-Ource</t>
  </si>
  <si>
    <t>Merrey-sur-Arce</t>
  </si>
  <si>
    <t>Meurville</t>
  </si>
  <si>
    <t>Montgueux</t>
  </si>
  <si>
    <t>Montier-en-l'Isle</t>
  </si>
  <si>
    <t>Mussy-sur-Seine</t>
  </si>
  <si>
    <t>Neuville-sur-Seine</t>
  </si>
  <si>
    <t>Noé-les-Mallets</t>
  </si>
  <si>
    <t>Plaines-Saint-Lange</t>
  </si>
  <si>
    <t>Polisot</t>
  </si>
  <si>
    <t>Polisy</t>
  </si>
  <si>
    <t>Proverville</t>
  </si>
  <si>
    <t>Riceys</t>
  </si>
  <si>
    <t>Rouvres-les-Vignes</t>
  </si>
  <si>
    <t>Saint-Usage</t>
  </si>
  <si>
    <t>Saulcy</t>
  </si>
  <si>
    <t>Spoy</t>
  </si>
  <si>
    <t>Trannes</t>
  </si>
  <si>
    <t>Urville</t>
  </si>
  <si>
    <t>Verpillières-sur-Ource</t>
  </si>
  <si>
    <t>Villenauxe-la-Grande</t>
  </si>
  <si>
    <t>Ville-sur-Arce</t>
  </si>
  <si>
    <t>Vitry-le-Croisé</t>
  </si>
  <si>
    <t>Viviers-sur-Artaut</t>
  </si>
  <si>
    <t>Voigny</t>
  </si>
  <si>
    <t>MARNE</t>
  </si>
  <si>
    <t>Saint-Martin-d'Ablois</t>
  </si>
  <si>
    <t>Allemant</t>
  </si>
  <si>
    <t>Ambonnay</t>
  </si>
  <si>
    <t>Arcis-le-Ponsart</t>
  </si>
  <si>
    <t>Aubilly</t>
  </si>
  <si>
    <t>Avenay-Val-d'Or</t>
  </si>
  <si>
    <t>Avize</t>
  </si>
  <si>
    <t>Aÿ-Champagne</t>
  </si>
  <si>
    <t>Barbonne-Fayel</t>
  </si>
  <si>
    <t>Baslieux-sous-Châtillon</t>
  </si>
  <si>
    <t>Bassu</t>
  </si>
  <si>
    <t>Bassuet</t>
  </si>
  <si>
    <t>Baye</t>
  </si>
  <si>
    <t>Beaumont-sur-Vesle</t>
  </si>
  <si>
    <t>Beaunay</t>
  </si>
  <si>
    <t>Belval-sous-Châtillon</t>
  </si>
  <si>
    <t>Bergères-lès-Vertus</t>
  </si>
  <si>
    <t>Bergères-sous-Montmirail</t>
  </si>
  <si>
    <t>Berru</t>
  </si>
  <si>
    <t>Bethon</t>
  </si>
  <si>
    <t>Bezannes</t>
  </si>
  <si>
    <t>Billy-le-Grand</t>
  </si>
  <si>
    <t>Binson-et-Orquigny</t>
  </si>
  <si>
    <t>Bisseuil</t>
  </si>
  <si>
    <t>Bouilly</t>
  </si>
  <si>
    <t>Bouleuse</t>
  </si>
  <si>
    <t>Boursault</t>
  </si>
  <si>
    <t>Bouzy</t>
  </si>
  <si>
    <t>Branscourt</t>
  </si>
  <si>
    <t>Breuil</t>
  </si>
  <si>
    <t>Brimont</t>
  </si>
  <si>
    <t>Brouillet</t>
  </si>
  <si>
    <t>Broussy-le-Grand</t>
  </si>
  <si>
    <t>Broyes</t>
  </si>
  <si>
    <t>Brugny-Vaudancourt</t>
  </si>
  <si>
    <t>Cauroy-lès-Hermonville</t>
  </si>
  <si>
    <t>Celle-sous-Chantemerle</t>
  </si>
  <si>
    <t>Cernay-lès-Reims</t>
  </si>
  <si>
    <t>Châlons-sur-Vesle</t>
  </si>
  <si>
    <t>Chambrecy</t>
  </si>
  <si>
    <t>Chamery</t>
  </si>
  <si>
    <t>Champillon</t>
  </si>
  <si>
    <t>Champlat-et-Boujacourt</t>
  </si>
  <si>
    <t>Champvoisy</t>
  </si>
  <si>
    <t>Changy</t>
  </si>
  <si>
    <t>Chantemerle</t>
  </si>
  <si>
    <t>Châtillon-sur-Marne</t>
  </si>
  <si>
    <t>Chaumuzy</t>
  </si>
  <si>
    <t>Chavot-Courcourt</t>
  </si>
  <si>
    <t>Chenay</t>
  </si>
  <si>
    <t>Chigny-les-Roses</t>
  </si>
  <si>
    <t>Chouilly</t>
  </si>
  <si>
    <t>Coizard-Joches</t>
  </si>
  <si>
    <t>Val-des-Marais</t>
  </si>
  <si>
    <t>Congy</t>
  </si>
  <si>
    <t>Cormicy</t>
  </si>
  <si>
    <t>Cormontreuil</t>
  </si>
  <si>
    <t>Cormoyeux</t>
  </si>
  <si>
    <t>Coulommes-la-Montagne</t>
  </si>
  <si>
    <t>Courcelles-Sapicourt</t>
  </si>
  <si>
    <t>Courjeonnet</t>
  </si>
  <si>
    <t>Courmas</t>
  </si>
  <si>
    <t>Courtagnon</t>
  </si>
  <si>
    <t>Courthiézy</t>
  </si>
  <si>
    <t>Courville</t>
  </si>
  <si>
    <t>Couvrot</t>
  </si>
  <si>
    <t>Cramant</t>
  </si>
  <si>
    <t>Crugny</t>
  </si>
  <si>
    <t>Cuchery</t>
  </si>
  <si>
    <t>Cuis</t>
  </si>
  <si>
    <t>Cuisles</t>
  </si>
  <si>
    <t>Cumières</t>
  </si>
  <si>
    <t>Damery</t>
  </si>
  <si>
    <t>Dizy</t>
  </si>
  <si>
    <t>Dormans</t>
  </si>
  <si>
    <t>Val-de-Vière</t>
  </si>
  <si>
    <t>Écueil</t>
  </si>
  <si>
    <t>Épernay</t>
  </si>
  <si>
    <t>Étoges</t>
  </si>
  <si>
    <t>Étréchy</t>
  </si>
  <si>
    <t>Faverolles-et-Coëmy</t>
  </si>
  <si>
    <t>Fèrebrianges</t>
  </si>
  <si>
    <t>Festigny</t>
  </si>
  <si>
    <t>Fleury-la-Rivière</t>
  </si>
  <si>
    <t>Fontaine-Denis-Nuisy</t>
  </si>
  <si>
    <t>Fontaine-sur-Ay</t>
  </si>
  <si>
    <t>Germaine</t>
  </si>
  <si>
    <t>Germigny</t>
  </si>
  <si>
    <t>Givry-lès-Loisy</t>
  </si>
  <si>
    <t>Glannes</t>
  </si>
  <si>
    <t>Grauves</t>
  </si>
  <si>
    <t>Gueux</t>
  </si>
  <si>
    <t>Hautvillers</t>
  </si>
  <si>
    <t>Hermonville</t>
  </si>
  <si>
    <t>Hourges</t>
  </si>
  <si>
    <t>Igny-Comblizy</t>
  </si>
  <si>
    <t>Janvry</t>
  </si>
  <si>
    <t>Jonchery-sur-Vesle</t>
  </si>
  <si>
    <t>Jonquery</t>
  </si>
  <si>
    <t>Jouy-lès-Reims</t>
  </si>
  <si>
    <t>Lagery</t>
  </si>
  <si>
    <t>Leuvrigny</t>
  </si>
  <si>
    <t>Lhéry</t>
  </si>
  <si>
    <t>Lisse-en-Champagne</t>
  </si>
  <si>
    <t>Loisy-en-Brie</t>
  </si>
  <si>
    <t>Loisy-sur-Marne</t>
  </si>
  <si>
    <t>Louvois</t>
  </si>
  <si>
    <t>Ludes</t>
  </si>
  <si>
    <t>Mailly-Champagne</t>
  </si>
  <si>
    <t>Mancy</t>
  </si>
  <si>
    <t>Mardeuil</t>
  </si>
  <si>
    <t>Mareuil-le-Port</t>
  </si>
  <si>
    <t>Mareuil-sur-Ay</t>
  </si>
  <si>
    <t>Marfaux</t>
  </si>
  <si>
    <t>Merfy</t>
  </si>
  <si>
    <t>Merlaut</t>
  </si>
  <si>
    <t>Méry-Prémecy</t>
  </si>
  <si>
    <t>Mesneux</t>
  </si>
  <si>
    <t>Mesnil-sur-Oger</t>
  </si>
  <si>
    <t>Mondement-Montgivroux</t>
  </si>
  <si>
    <t>Montbré</t>
  </si>
  <si>
    <t>Montgenost</t>
  </si>
  <si>
    <t>Monthelon</t>
  </si>
  <si>
    <t>Montigny-sur-Vesle</t>
  </si>
  <si>
    <t>Morangis</t>
  </si>
  <si>
    <t>Moslins</t>
  </si>
  <si>
    <t>Moussy</t>
  </si>
  <si>
    <t>Mutigny</t>
  </si>
  <si>
    <t>Nanteuil-la-Forêt</t>
  </si>
  <si>
    <t>Nesle-le-Repons</t>
  </si>
  <si>
    <t>Neuville-aux-Larris</t>
  </si>
  <si>
    <t>Nogent-l'Abbesse</t>
  </si>
  <si>
    <t>Œuilly</t>
  </si>
  <si>
    <t>Oger</t>
  </si>
  <si>
    <t>Oiry</t>
  </si>
  <si>
    <t>Olizy</t>
  </si>
  <si>
    <t>Orbais-l'Abbaye</t>
  </si>
  <si>
    <t>Ormes</t>
  </si>
  <si>
    <t>Oyes</t>
  </si>
  <si>
    <t>Pargny-lès-Reims</t>
  </si>
  <si>
    <t>Passy-Grigny</t>
  </si>
  <si>
    <t>Pévy</t>
  </si>
  <si>
    <t>Pierry</t>
  </si>
  <si>
    <t>Poilly</t>
  </si>
  <si>
    <t>Pontfaverger-Moronvilliers</t>
  </si>
  <si>
    <t>Pouillon</t>
  </si>
  <si>
    <t>Pourcy</t>
  </si>
  <si>
    <t>Prouilly</t>
  </si>
  <si>
    <t>Puisieulx</t>
  </si>
  <si>
    <t>Reims</t>
  </si>
  <si>
    <t>Reuil</t>
  </si>
  <si>
    <t>Rilly-la-Montagne</t>
  </si>
  <si>
    <t>Romery</t>
  </si>
  <si>
    <t>Romigny</t>
  </si>
  <si>
    <t>Rosnay</t>
  </si>
  <si>
    <t>Sacy</t>
  </si>
  <si>
    <t>Saint-Amand-sur-Fion</t>
  </si>
  <si>
    <t>Saint-Euphraise-et-Clairizet</t>
  </si>
  <si>
    <t>Sainte-Gemme</t>
  </si>
  <si>
    <t>Saint-Gilles</t>
  </si>
  <si>
    <t>Saint-Lumier-en-Champagne</t>
  </si>
  <si>
    <t>Saint-Thierry</t>
  </si>
  <si>
    <t>Sarcy</t>
  </si>
  <si>
    <t>Saudoy</t>
  </si>
  <si>
    <t>Savigny-sur-Ardres</t>
  </si>
  <si>
    <t>Selles</t>
  </si>
  <si>
    <t>Sermiers</t>
  </si>
  <si>
    <t>Serzy-et-Prin</t>
  </si>
  <si>
    <t>Sézanne</t>
  </si>
  <si>
    <t>Sillery</t>
  </si>
  <si>
    <t>Soulières</t>
  </si>
  <si>
    <t>Taissy</t>
  </si>
  <si>
    <t>Talus-Saint-Prix</t>
  </si>
  <si>
    <t>Val de Livre</t>
  </si>
  <si>
    <t>Thil</t>
  </si>
  <si>
    <t>Tours-sur-Marne</t>
  </si>
  <si>
    <t>Tramery</t>
  </si>
  <si>
    <t>Trépail</t>
  </si>
  <si>
    <t>Treslon</t>
  </si>
  <si>
    <t>Trigny</t>
  </si>
  <si>
    <t>Trois-Puits</t>
  </si>
  <si>
    <t>Troissy</t>
  </si>
  <si>
    <t>Unchair</t>
  </si>
  <si>
    <t>Vanault-le-Châtel</t>
  </si>
  <si>
    <t>Vandeuil</t>
  </si>
  <si>
    <t>Vandières</t>
  </si>
  <si>
    <t>Vauciennes</t>
  </si>
  <si>
    <t>Vaudemange</t>
  </si>
  <si>
    <t>Vavray-le-Grand</t>
  </si>
  <si>
    <t>Vavray-le-Petit</t>
  </si>
  <si>
    <t>Venteuil</t>
  </si>
  <si>
    <t>Verneuil</t>
  </si>
  <si>
    <t>Vert-Toulon</t>
  </si>
  <si>
    <t>Blancs-Coteaux</t>
  </si>
  <si>
    <t>Verzenay</t>
  </si>
  <si>
    <t>Verzy</t>
  </si>
  <si>
    <t>Ville-Dommange</t>
  </si>
  <si>
    <t>Ville-en-Tardenois</t>
  </si>
  <si>
    <t>Villeneuve-Renneville-Chevigny</t>
  </si>
  <si>
    <t>Villers-Allerand</t>
  </si>
  <si>
    <t>Villers-aux-Nœuds</t>
  </si>
  <si>
    <t>Villers-Franqueux</t>
  </si>
  <si>
    <t>Villers-Marmery</t>
  </si>
  <si>
    <t>Villers-sous-Châtillon</t>
  </si>
  <si>
    <t>Villevenard</t>
  </si>
  <si>
    <t>Vinay</t>
  </si>
  <si>
    <t>Vincelles</t>
  </si>
  <si>
    <t>Vindey</t>
  </si>
  <si>
    <t>Vitry-en-Perthois</t>
  </si>
  <si>
    <t>Voipreux</t>
  </si>
  <si>
    <t>Vrigny</t>
  </si>
  <si>
    <t>Argentolles</t>
  </si>
  <si>
    <t>Rizaucourt-Buchey</t>
  </si>
  <si>
    <t>Citry</t>
  </si>
  <si>
    <t>Nanteuil-sur-Marne</t>
  </si>
  <si>
    <t>Saâcy-sur-Marne</t>
  </si>
  <si>
    <t>HAUTE-MARNE</t>
  </si>
  <si>
    <t>SEINE et MARNE</t>
  </si>
  <si>
    <t>Liste des communes de la zone d'appelation Champagne</t>
  </si>
  <si>
    <t>Source INAO</t>
  </si>
  <si>
    <t>Liste des communes de la zone d'appellation Champagne</t>
  </si>
  <si>
    <t>Zone d'appellation Champagne</t>
  </si>
  <si>
    <t xml:space="preserve"> Grand Est dont Alsace</t>
  </si>
  <si>
    <t>Grand Est dont Alsace</t>
  </si>
  <si>
    <t>Aisne + Seine et Marne*</t>
  </si>
  <si>
    <t>Aube*</t>
  </si>
  <si>
    <t>Marne*</t>
  </si>
  <si>
    <t>Haute-Marne*</t>
  </si>
  <si>
    <t>* = viticulture Champagne</t>
  </si>
  <si>
    <t>Nombres d'exploitants viticoles (pas en ETP)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</si>
</sst>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-* #,##0.00_-;\-* #,##0.00_-;_-* &quot;-&quot;??_-;_-@_-"/>
    <numFmt numFmtId="164" formatCode="_-* #,##0\ _€_-;\-* #,##0\ _€_-;_-* &quot;-&quot;??\ _€_-;_-@_-"/>
    <numFmt numFmtId="165" formatCode="_-* #,##0_-;\-* #,##0_-;_-* &quot;-&quot;??_-;_-@_-"/>
    <numFmt numFmtId="166" formatCode="#,##0_ ;\-#,##0\ "/>
  </numFmts>
  <fonts count="4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0"/>
      <color theme="1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sz val="10"/>
      <color theme="1"/>
      <name val="Arial"/>
      <family val="2"/>
    </font>
    <font>
      <i/>
      <sz val="10"/>
      <name val="Arial"/>
      <family val="2"/>
    </font>
    <font>
      <b/>
      <sz val="10"/>
      <color rgb="FF000000"/>
      <name val="Arial"/>
      <family val="2"/>
      <charset val="1"/>
    </font>
    <font>
      <vertAlign val="superscript"/>
      <sz val="10"/>
      <color indexed="8"/>
      <name val="Arial"/>
      <family val="2"/>
    </font>
    <font>
      <i/>
      <sz val="9"/>
      <color indexed="8"/>
      <name val="Arial"/>
      <family val="2"/>
    </font>
    <font>
      <sz val="9"/>
      <name val="Arial"/>
      <family val="2"/>
    </font>
    <font>
      <sz val="9"/>
      <name val="Arial Unicode MS"/>
      <family val="2"/>
    </font>
    <font>
      <i/>
      <sz val="10"/>
      <color indexed="8"/>
      <name val="Arial"/>
      <family val="2"/>
    </font>
    <font>
      <b/>
      <sz val="11"/>
      <color rgb="FF000000"/>
      <name val="Calibri"/>
      <family val="2"/>
      <scheme val="minor"/>
    </font>
    <font>
      <sz val="10"/>
      <color rgb="FF000000"/>
      <name val="Calibri"/>
      <family val="2"/>
      <scheme val="minor"/>
    </font>
    <font>
      <i/>
      <sz val="9"/>
      <color theme="1"/>
      <name val="Arial"/>
      <family val="2"/>
    </font>
    <font>
      <i/>
      <sz val="9"/>
      <color rgb="FF000000"/>
      <name val="Calibri"/>
      <family val="2"/>
      <scheme val="minor"/>
    </font>
    <font>
      <i/>
      <sz val="9"/>
      <color rgb="FF000000"/>
      <name val="Arial"/>
      <family val="2"/>
    </font>
    <font>
      <i/>
      <sz val="9"/>
      <name val="Arial"/>
      <family val="2"/>
    </font>
    <font>
      <i/>
      <sz val="11"/>
      <color theme="1"/>
      <name val="Calibri"/>
      <family val="2"/>
      <scheme val="minor"/>
    </font>
    <font>
      <sz val="11"/>
      <color theme="1"/>
      <name val="Arial1"/>
      <family val="2"/>
    </font>
    <font>
      <i/>
      <sz val="9"/>
      <color theme="1"/>
      <name val="Arial1"/>
    </font>
    <font>
      <b/>
      <sz val="24"/>
      <color rgb="FF000000"/>
      <name val="Arial"/>
      <family val="2"/>
      <charset val="1"/>
    </font>
    <font>
      <sz val="10"/>
      <color rgb="FF000000"/>
      <name val="Arial"/>
      <family val="2"/>
      <charset val="1"/>
    </font>
    <font>
      <sz val="14"/>
      <color rgb="FF000000"/>
      <name val="Arial"/>
      <family val="2"/>
      <charset val="1"/>
    </font>
    <font>
      <b/>
      <sz val="16"/>
      <color rgb="FF000000"/>
      <name val="Arial"/>
      <family val="2"/>
      <charset val="1"/>
    </font>
    <font>
      <b/>
      <sz val="14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i/>
      <sz val="10"/>
      <color theme="1"/>
      <name val="Arial"/>
      <family val="2"/>
    </font>
    <font>
      <b/>
      <sz val="14"/>
      <color theme="1"/>
      <name val="Arial"/>
      <family val="2"/>
    </font>
    <font>
      <sz val="11"/>
      <color theme="1"/>
      <name val="Arial"/>
      <family val="2"/>
    </font>
    <font>
      <u/>
      <sz val="11"/>
      <color theme="10"/>
      <name val="Arial"/>
      <family val="2"/>
    </font>
    <font>
      <b/>
      <sz val="10"/>
      <color rgb="FF000000"/>
      <name val="Arial"/>
      <family val="2"/>
    </font>
    <font>
      <i/>
      <sz val="10"/>
      <color rgb="FF000000"/>
      <name val="Arial"/>
      <family val="2"/>
    </font>
    <font>
      <i/>
      <sz val="10"/>
      <color theme="1"/>
      <name val="Arial"/>
      <family val="2"/>
    </font>
    <font>
      <b/>
      <sz val="10"/>
      <color indexed="8"/>
      <name val="Arial"/>
      <family val="2"/>
    </font>
  </fonts>
  <fills count="15">
    <fill>
      <patternFill patternType="none"/>
    </fill>
    <fill>
      <patternFill patternType="gray125"/>
    </fill>
    <fill>
      <patternFill patternType="solid">
        <fgColor theme="5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14999847407452621"/>
        <bgColor indexed="9"/>
      </patternFill>
    </fill>
    <fill>
      <patternFill patternType="solid">
        <fgColor theme="0"/>
        <bgColor indexed="9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4000"/>
        <bgColor rgb="FFFF420E"/>
      </patternFill>
    </fill>
    <fill>
      <patternFill patternType="solid">
        <fgColor theme="5" tint="0.59999389629810485"/>
        <bgColor rgb="FFFBE5D6"/>
      </patternFill>
    </fill>
  </fills>
  <borders count="35">
    <border>
      <left/>
      <right/>
      <top/>
      <bottom/>
      <diagonal/>
    </border>
    <border>
      <left style="thin">
        <color indexed="64"/>
      </left>
      <right/>
      <top style="thin">
        <color auto="1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12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6" fillId="0" borderId="0"/>
    <xf numFmtId="0" fontId="8" fillId="0" borderId="0"/>
    <xf numFmtId="0" fontId="8" fillId="0" borderId="0"/>
    <xf numFmtId="0" fontId="1" fillId="0" borderId="0"/>
    <xf numFmtId="0" fontId="8" fillId="0" borderId="0" applyNumberFormat="0" applyFill="0" applyBorder="0" applyAlignment="0" applyProtection="0"/>
    <xf numFmtId="0" fontId="8" fillId="0" borderId="0"/>
    <xf numFmtId="0" fontId="25" fillId="0" borderId="14"/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218">
    <xf numFmtId="0" fontId="0" fillId="0" borderId="0" xfId="0"/>
    <xf numFmtId="0" fontId="2" fillId="2" borderId="1" xfId="0" applyFont="1" applyFill="1" applyBorder="1" applyAlignment="1">
      <alignment horizontal="center" vertical="center" wrapText="1"/>
    </xf>
    <xf numFmtId="0" fontId="0" fillId="0" borderId="0" xfId="0" applyAlignment="1">
      <alignment horizontal="left" vertical="center"/>
    </xf>
    <xf numFmtId="0" fontId="3" fillId="0" borderId="0" xfId="0" applyFont="1"/>
    <xf numFmtId="0" fontId="4" fillId="2" borderId="4" xfId="0" applyFont="1" applyFill="1" applyBorder="1" applyAlignment="1">
      <alignment horizontal="center" vertical="center"/>
    </xf>
    <xf numFmtId="0" fontId="0" fillId="0" borderId="4" xfId="0" applyBorder="1" applyAlignment="1">
      <alignment horizontal="left" vertical="center"/>
    </xf>
    <xf numFmtId="1" fontId="4" fillId="2" borderId="4" xfId="0" applyNumberFormat="1" applyFont="1" applyFill="1" applyBorder="1" applyAlignment="1">
      <alignment horizontal="center" vertical="center"/>
    </xf>
    <xf numFmtId="3" fontId="0" fillId="0" borderId="4" xfId="0" applyNumberFormat="1" applyFont="1" applyBorder="1" applyAlignment="1">
      <alignment horizontal="center" vertical="center"/>
    </xf>
    <xf numFmtId="2" fontId="1" fillId="0" borderId="4" xfId="2" applyNumberFormat="1" applyFont="1" applyBorder="1" applyAlignment="1">
      <alignment horizontal="center" vertical="center"/>
    </xf>
    <xf numFmtId="0" fontId="0" fillId="0" borderId="4" xfId="0" applyFont="1" applyBorder="1" applyAlignment="1">
      <alignment horizontal="center" vertical="center"/>
    </xf>
    <xf numFmtId="3" fontId="1" fillId="0" borderId="4" xfId="2" applyNumberFormat="1" applyFont="1" applyBorder="1" applyAlignment="1">
      <alignment horizontal="center" vertical="center"/>
    </xf>
    <xf numFmtId="3" fontId="1" fillId="0" borderId="4" xfId="1" applyNumberFormat="1" applyFont="1" applyBorder="1" applyAlignment="1">
      <alignment horizontal="center" vertical="center"/>
    </xf>
    <xf numFmtId="3" fontId="1" fillId="0" borderId="4" xfId="1" applyNumberFormat="1" applyFont="1" applyFill="1" applyBorder="1" applyAlignment="1">
      <alignment horizontal="center" vertical="center"/>
    </xf>
    <xf numFmtId="0" fontId="0" fillId="0" borderId="0" xfId="0" applyAlignment="1">
      <alignment horizontal="left"/>
    </xf>
    <xf numFmtId="0" fontId="4" fillId="2" borderId="4" xfId="0" applyFont="1" applyFill="1" applyBorder="1" applyAlignment="1">
      <alignment horizontal="center" vertical="center" wrapText="1"/>
    </xf>
    <xf numFmtId="3" fontId="0" fillId="0" borderId="4" xfId="0" applyNumberFormat="1" applyBorder="1" applyAlignment="1">
      <alignment horizontal="center" vertical="center"/>
    </xf>
    <xf numFmtId="3" fontId="0" fillId="0" borderId="4" xfId="1" applyNumberFormat="1" applyFont="1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2" fontId="0" fillId="0" borderId="4" xfId="2" applyNumberFormat="1" applyFont="1" applyBorder="1" applyAlignment="1">
      <alignment horizontal="center" vertical="center"/>
    </xf>
    <xf numFmtId="0" fontId="5" fillId="0" borderId="0" xfId="0" applyFont="1"/>
    <xf numFmtId="0" fontId="7" fillId="0" borderId="0" xfId="3" applyFont="1" applyAlignment="1">
      <alignment horizontal="center" vertical="center" wrapText="1"/>
    </xf>
    <xf numFmtId="0" fontId="6" fillId="0" borderId="0" xfId="3" applyBorder="1" applyAlignment="1">
      <alignment vertical="center"/>
    </xf>
    <xf numFmtId="0" fontId="6" fillId="0" borderId="0" xfId="3" applyBorder="1" applyAlignment="1">
      <alignment vertical="center" wrapText="1"/>
    </xf>
    <xf numFmtId="0" fontId="0" fillId="0" borderId="5" xfId="4" applyFont="1" applyFill="1" applyBorder="1" applyAlignment="1">
      <alignment horizontal="center" vertical="center" wrapText="1"/>
    </xf>
    <xf numFmtId="0" fontId="8" fillId="0" borderId="6" xfId="4" applyFont="1" applyFill="1" applyBorder="1" applyAlignment="1">
      <alignment horizontal="center" vertical="center" wrapText="1"/>
    </xf>
    <xf numFmtId="0" fontId="8" fillId="0" borderId="5" xfId="4" applyFont="1" applyFill="1" applyBorder="1" applyAlignment="1">
      <alignment horizontal="center" vertical="center" wrapText="1"/>
    </xf>
    <xf numFmtId="0" fontId="11" fillId="0" borderId="0" xfId="3" applyFont="1"/>
    <xf numFmtId="0" fontId="6" fillId="0" borderId="0" xfId="3"/>
    <xf numFmtId="0" fontId="0" fillId="0" borderId="0" xfId="0" applyFill="1"/>
    <xf numFmtId="0" fontId="0" fillId="0" borderId="0" xfId="0" applyFill="1" applyBorder="1"/>
    <xf numFmtId="0" fontId="8" fillId="0" borderId="0" xfId="3" applyFont="1" applyFill="1" applyBorder="1" applyAlignment="1">
      <alignment horizontal="center" vertical="center" wrapText="1"/>
    </xf>
    <xf numFmtId="0" fontId="0" fillId="0" borderId="0" xfId="4" applyFont="1" applyFill="1" applyBorder="1" applyAlignment="1">
      <alignment horizontal="center" vertical="center" wrapText="1"/>
    </xf>
    <xf numFmtId="164" fontId="9" fillId="0" borderId="0" xfId="1" applyNumberFormat="1" applyFont="1" applyFill="1" applyBorder="1" applyAlignment="1">
      <alignment horizontal="right" vertical="center" indent="1"/>
    </xf>
    <xf numFmtId="0" fontId="8" fillId="0" borderId="0" xfId="4" applyFont="1" applyFill="1" applyBorder="1" applyAlignment="1">
      <alignment horizontal="center" vertical="center" wrapText="1"/>
    </xf>
    <xf numFmtId="3" fontId="9" fillId="0" borderId="0" xfId="3" applyNumberFormat="1" applyFont="1" applyFill="1" applyBorder="1" applyAlignment="1">
      <alignment horizontal="right" vertical="center" indent="1"/>
    </xf>
    <xf numFmtId="0" fontId="10" fillId="0" borderId="0" xfId="0" applyFont="1" applyFill="1" applyBorder="1" applyAlignment="1">
      <alignment horizontal="center" vertical="center"/>
    </xf>
    <xf numFmtId="0" fontId="7" fillId="0" borderId="0" xfId="0" applyFont="1" applyAlignment="1">
      <alignment horizontal="center" vertical="center" wrapText="1"/>
    </xf>
    <xf numFmtId="0" fontId="0" fillId="0" borderId="0" xfId="0" applyAlignment="1">
      <alignment vertical="center"/>
    </xf>
    <xf numFmtId="0" fontId="8" fillId="6" borderId="4" xfId="0" applyFont="1" applyFill="1" applyBorder="1" applyAlignment="1">
      <alignment horizontal="center" vertical="center" wrapText="1"/>
    </xf>
    <xf numFmtId="0" fontId="8" fillId="6" borderId="4" xfId="0" applyFont="1" applyFill="1" applyBorder="1" applyAlignment="1">
      <alignment horizontal="center" vertical="center"/>
    </xf>
    <xf numFmtId="0" fontId="11" fillId="0" borderId="0" xfId="0" applyFont="1"/>
    <xf numFmtId="0" fontId="8" fillId="0" borderId="0" xfId="5"/>
    <xf numFmtId="0" fontId="8" fillId="5" borderId="0" xfId="5" applyFill="1"/>
    <xf numFmtId="0" fontId="8" fillId="5" borderId="4" xfId="5" applyFont="1" applyFill="1" applyBorder="1" applyAlignment="1">
      <alignment horizontal="center" wrapText="1"/>
    </xf>
    <xf numFmtId="0" fontId="11" fillId="5" borderId="0" xfId="5" applyFont="1" applyFill="1" applyAlignment="1">
      <alignment horizontal="center" vertical="center"/>
    </xf>
    <xf numFmtId="1" fontId="8" fillId="7" borderId="6" xfId="5" applyNumberFormat="1" applyFont="1" applyFill="1" applyBorder="1" applyAlignment="1">
      <alignment horizontal="center" vertical="center"/>
    </xf>
    <xf numFmtId="1" fontId="9" fillId="8" borderId="6" xfId="5" applyNumberFormat="1" applyFont="1" applyFill="1" applyBorder="1" applyAlignment="1">
      <alignment horizontal="center" vertical="center"/>
    </xf>
    <xf numFmtId="1" fontId="9" fillId="8" borderId="5" xfId="5" applyNumberFormat="1" applyFont="1" applyFill="1" applyBorder="1" applyAlignment="1">
      <alignment horizontal="center" vertical="center"/>
    </xf>
    <xf numFmtId="1" fontId="8" fillId="7" borderId="5" xfId="5" applyNumberFormat="1" applyFont="1" applyFill="1" applyBorder="1" applyAlignment="1">
      <alignment horizontal="center" vertical="center"/>
    </xf>
    <xf numFmtId="0" fontId="9" fillId="5" borderId="4" xfId="5" applyFont="1" applyFill="1" applyBorder="1" applyAlignment="1">
      <alignment horizontal="center" vertical="center" wrapText="1"/>
    </xf>
    <xf numFmtId="3" fontId="9" fillId="5" borderId="4" xfId="5" applyNumberFormat="1" applyFont="1" applyFill="1" applyBorder="1" applyAlignment="1">
      <alignment horizontal="center" vertical="center"/>
    </xf>
    <xf numFmtId="3" fontId="10" fillId="5" borderId="4" xfId="0" applyNumberFormat="1" applyFont="1" applyFill="1" applyBorder="1" applyAlignment="1">
      <alignment horizontal="center"/>
    </xf>
    <xf numFmtId="0" fontId="9" fillId="9" borderId="4" xfId="5" applyFont="1" applyFill="1" applyBorder="1" applyAlignment="1">
      <alignment horizontal="center" vertical="center" wrapText="1"/>
    </xf>
    <xf numFmtId="3" fontId="9" fillId="8" borderId="4" xfId="5" applyNumberFormat="1" applyFont="1" applyFill="1" applyBorder="1" applyAlignment="1">
      <alignment horizontal="center" vertical="center"/>
    </xf>
    <xf numFmtId="3" fontId="10" fillId="7" borderId="4" xfId="0" applyNumberFormat="1" applyFont="1" applyFill="1" applyBorder="1" applyAlignment="1">
      <alignment horizontal="center"/>
    </xf>
    <xf numFmtId="0" fontId="14" fillId="0" borderId="0" xfId="6" applyFont="1"/>
    <xf numFmtId="0" fontId="1" fillId="0" borderId="0" xfId="6" applyFill="1" applyBorder="1"/>
    <xf numFmtId="3" fontId="9" fillId="0" borderId="0" xfId="5" applyNumberFormat="1" applyFont="1" applyFill="1" applyBorder="1" applyAlignment="1">
      <alignment horizontal="center" vertical="center"/>
    </xf>
    <xf numFmtId="0" fontId="15" fillId="5" borderId="0" xfId="5" applyFont="1" applyFill="1" applyBorder="1" applyAlignment="1">
      <alignment horizontal="left" vertical="center"/>
    </xf>
    <xf numFmtId="0" fontId="15" fillId="0" borderId="0" xfId="5" applyFont="1" applyFill="1" applyBorder="1" applyAlignment="1">
      <alignment horizontal="left" vertical="center"/>
    </xf>
    <xf numFmtId="0" fontId="11" fillId="0" borderId="0" xfId="5" applyFont="1"/>
    <xf numFmtId="0" fontId="16" fillId="5" borderId="0" xfId="5" applyFont="1" applyFill="1" applyBorder="1" applyAlignment="1">
      <alignment horizontal="left" vertical="center"/>
    </xf>
    <xf numFmtId="0" fontId="8" fillId="0" borderId="0" xfId="5" applyFont="1" applyFill="1" applyBorder="1" applyAlignment="1">
      <alignment vertical="center"/>
    </xf>
    <xf numFmtId="3" fontId="17" fillId="0" borderId="0" xfId="5" applyNumberFormat="1" applyFont="1" applyFill="1" applyBorder="1" applyAlignment="1">
      <alignment horizontal="left" vertical="center"/>
    </xf>
    <xf numFmtId="0" fontId="1" fillId="0" borderId="0" xfId="6"/>
    <xf numFmtId="0" fontId="8" fillId="0" borderId="0" xfId="5" applyBorder="1"/>
    <xf numFmtId="0" fontId="11" fillId="0" borderId="0" xfId="5" applyFont="1" applyAlignment="1">
      <alignment horizontal="right"/>
    </xf>
    <xf numFmtId="0" fontId="8" fillId="0" borderId="0" xfId="5" applyAlignment="1"/>
    <xf numFmtId="0" fontId="19" fillId="0" borderId="0" xfId="0" applyFont="1" applyBorder="1" applyAlignment="1">
      <alignment horizontal="left" vertical="center" wrapText="1"/>
    </xf>
    <xf numFmtId="0" fontId="19" fillId="0" borderId="0" xfId="0" applyFont="1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10" fontId="0" fillId="0" borderId="4" xfId="2" applyNumberFormat="1" applyFont="1" applyBorder="1" applyAlignment="1">
      <alignment horizontal="center" vertical="center"/>
    </xf>
    <xf numFmtId="3" fontId="0" fillId="0" borderId="8" xfId="0" applyNumberFormat="1" applyBorder="1" applyAlignment="1">
      <alignment horizontal="center" vertical="center"/>
    </xf>
    <xf numFmtId="0" fontId="19" fillId="0" borderId="0" xfId="0" applyFont="1" applyBorder="1" applyAlignment="1">
      <alignment vertical="center" wrapText="1"/>
    </xf>
    <xf numFmtId="10" fontId="19" fillId="0" borderId="0" xfId="0" applyNumberFormat="1" applyFont="1" applyBorder="1" applyAlignment="1">
      <alignment horizontal="right" vertical="center" wrapText="1"/>
    </xf>
    <xf numFmtId="0" fontId="18" fillId="0" borderId="0" xfId="0" applyFont="1" applyAlignment="1">
      <alignment vertical="center" wrapText="1"/>
    </xf>
    <xf numFmtId="0" fontId="20" fillId="0" borderId="0" xfId="0" applyFont="1" applyAlignment="1">
      <alignment vertical="center"/>
    </xf>
    <xf numFmtId="0" fontId="21" fillId="0" borderId="0" xfId="0" applyFont="1" applyBorder="1" applyAlignment="1">
      <alignment vertical="center" wrapText="1"/>
    </xf>
    <xf numFmtId="0" fontId="0" fillId="0" borderId="0" xfId="0" applyAlignment="1">
      <alignment vertical="center" wrapText="1"/>
    </xf>
    <xf numFmtId="0" fontId="0" fillId="0" borderId="13" xfId="0" applyBorder="1" applyAlignment="1">
      <alignment horizontal="center" vertical="center"/>
    </xf>
    <xf numFmtId="0" fontId="8" fillId="11" borderId="10" xfId="7" applyFont="1" applyFill="1" applyBorder="1" applyAlignment="1">
      <alignment horizontal="center" vertical="center" wrapText="1"/>
    </xf>
    <xf numFmtId="0" fontId="9" fillId="11" borderId="3" xfId="8" applyNumberFormat="1" applyFont="1" applyFill="1" applyBorder="1" applyAlignment="1">
      <alignment horizontal="center" vertical="center" wrapText="1"/>
    </xf>
    <xf numFmtId="0" fontId="9" fillId="11" borderId="0" xfId="8" applyNumberFormat="1" applyFont="1" applyFill="1" applyBorder="1" applyAlignment="1">
      <alignment horizontal="center" vertical="center" wrapText="1"/>
    </xf>
    <xf numFmtId="165" fontId="0" fillId="0" borderId="9" xfId="1" applyNumberFormat="1" applyFont="1" applyFill="1" applyBorder="1" applyAlignment="1">
      <alignment vertical="center"/>
    </xf>
    <xf numFmtId="165" fontId="0" fillId="0" borderId="12" xfId="1" applyNumberFormat="1" applyFont="1" applyFill="1" applyBorder="1" applyAlignment="1">
      <alignment vertical="center"/>
    </xf>
    <xf numFmtId="165" fontId="0" fillId="0" borderId="2" xfId="1" applyNumberFormat="1" applyFont="1" applyFill="1" applyBorder="1" applyAlignment="1">
      <alignment vertical="center"/>
    </xf>
    <xf numFmtId="0" fontId="0" fillId="0" borderId="6" xfId="0" applyFill="1" applyBorder="1" applyAlignment="1">
      <alignment horizontal="center" vertical="center"/>
    </xf>
    <xf numFmtId="165" fontId="0" fillId="0" borderId="10" xfId="1" applyNumberFormat="1" applyFont="1" applyFill="1" applyBorder="1" applyAlignment="1">
      <alignment vertical="center"/>
    </xf>
    <xf numFmtId="165" fontId="0" fillId="0" borderId="0" xfId="1" applyNumberFormat="1" applyFont="1" applyFill="1" applyBorder="1" applyAlignment="1">
      <alignment vertical="center"/>
    </xf>
    <xf numFmtId="165" fontId="0" fillId="0" borderId="3" xfId="1" applyNumberFormat="1" applyFont="1" applyFill="1" applyBorder="1" applyAlignment="1">
      <alignment vertical="center"/>
    </xf>
    <xf numFmtId="0" fontId="0" fillId="12" borderId="4" xfId="0" applyFill="1" applyBorder="1" applyAlignment="1">
      <alignment horizontal="center" vertical="center"/>
    </xf>
    <xf numFmtId="165" fontId="0" fillId="12" borderId="4" xfId="1" applyNumberFormat="1" applyFont="1" applyFill="1" applyBorder="1" applyAlignment="1">
      <alignment vertical="center"/>
    </xf>
    <xf numFmtId="165" fontId="0" fillId="12" borderId="1" xfId="1" applyNumberFormat="1" applyFont="1" applyFill="1" applyBorder="1" applyAlignment="1">
      <alignment vertical="center"/>
    </xf>
    <xf numFmtId="0" fontId="23" fillId="0" borderId="0" xfId="7" applyFont="1" applyAlignment="1">
      <alignment horizontal="left"/>
    </xf>
    <xf numFmtId="0" fontId="24" fillId="0" borderId="0" xfId="0" applyFont="1"/>
    <xf numFmtId="0" fontId="24" fillId="0" borderId="0" xfId="0" applyFont="1" applyFill="1"/>
    <xf numFmtId="3" fontId="0" fillId="0" borderId="4" xfId="0" applyNumberFormat="1" applyFill="1" applyBorder="1" applyAlignment="1">
      <alignment horizontal="center" vertical="center"/>
    </xf>
    <xf numFmtId="3" fontId="2" fillId="0" borderId="4" xfId="0" applyNumberFormat="1" applyFont="1" applyFill="1" applyBorder="1" applyAlignment="1">
      <alignment horizontal="center" vertical="center"/>
    </xf>
    <xf numFmtId="0" fontId="0" fillId="0" borderId="4" xfId="0" applyBorder="1"/>
    <xf numFmtId="3" fontId="0" fillId="0" borderId="4" xfId="0" applyNumberFormat="1" applyBorder="1"/>
    <xf numFmtId="0" fontId="0" fillId="0" borderId="4" xfId="0" applyBorder="1" applyAlignment="1">
      <alignment horizontal="center"/>
    </xf>
    <xf numFmtId="3" fontId="0" fillId="0" borderId="4" xfId="0" applyNumberFormat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2" fillId="0" borderId="4" xfId="0" applyNumberFormat="1" applyFont="1" applyBorder="1" applyAlignment="1">
      <alignment horizontal="center"/>
    </xf>
    <xf numFmtId="3" fontId="2" fillId="0" borderId="4" xfId="0" applyNumberFormat="1" applyFont="1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2" fillId="0" borderId="0" xfId="0" applyFont="1"/>
    <xf numFmtId="0" fontId="26" fillId="0" borderId="0" xfId="9" applyFont="1" applyFill="1" applyBorder="1"/>
    <xf numFmtId="0" fontId="2" fillId="0" borderId="4" xfId="0" applyFont="1" applyBorder="1"/>
    <xf numFmtId="3" fontId="24" fillId="0" borderId="4" xfId="0" applyNumberFormat="1" applyFont="1" applyBorder="1"/>
    <xf numFmtId="9" fontId="2" fillId="0" borderId="4" xfId="2" applyFont="1" applyBorder="1"/>
    <xf numFmtId="0" fontId="24" fillId="0" borderId="4" xfId="0" applyFont="1" applyBorder="1" applyAlignment="1">
      <alignment wrapText="1"/>
    </xf>
    <xf numFmtId="0" fontId="2" fillId="0" borderId="4" xfId="0" applyFont="1" applyBorder="1" applyAlignment="1">
      <alignment wrapText="1"/>
    </xf>
    <xf numFmtId="0" fontId="0" fillId="0" borderId="0" xfId="0"/>
    <xf numFmtId="0" fontId="28" fillId="0" borderId="0" xfId="0" applyFont="1" applyAlignment="1">
      <alignment horizontal="center" vertical="center" wrapText="1"/>
    </xf>
    <xf numFmtId="0" fontId="28" fillId="0" borderId="0" xfId="0" applyFont="1" applyAlignment="1">
      <alignment horizontal="left" vertical="center" wrapText="1"/>
    </xf>
    <xf numFmtId="0" fontId="33" fillId="0" borderId="0" xfId="0" applyFont="1"/>
    <xf numFmtId="0" fontId="34" fillId="0" borderId="9" xfId="0" applyFont="1" applyBorder="1"/>
    <xf numFmtId="0" fontId="34" fillId="0" borderId="9" xfId="0" applyFont="1" applyBorder="1" applyAlignment="1">
      <alignment horizontal="left" vertical="center"/>
    </xf>
    <xf numFmtId="0" fontId="11" fillId="0" borderId="0" xfId="0" applyFont="1" applyBorder="1"/>
    <xf numFmtId="0" fontId="11" fillId="0" borderId="13" xfId="3" applyFont="1" applyBorder="1"/>
    <xf numFmtId="0" fontId="34" fillId="0" borderId="9" xfId="0" applyFont="1" applyBorder="1" applyAlignment="1">
      <alignment vertical="center"/>
    </xf>
    <xf numFmtId="0" fontId="5" fillId="0" borderId="0" xfId="0" applyFont="1" applyBorder="1"/>
    <xf numFmtId="0" fontId="24" fillId="0" borderId="0" xfId="0" applyFont="1" applyFill="1" applyBorder="1"/>
    <xf numFmtId="0" fontId="0" fillId="0" borderId="25" xfId="0" applyBorder="1"/>
    <xf numFmtId="0" fontId="0" fillId="0" borderId="26" xfId="0" applyBorder="1"/>
    <xf numFmtId="0" fontId="0" fillId="0" borderId="29" xfId="0" applyBorder="1"/>
    <xf numFmtId="0" fontId="0" fillId="0" borderId="30" xfId="0" applyBorder="1"/>
    <xf numFmtId="0" fontId="0" fillId="0" borderId="31" xfId="0" applyBorder="1"/>
    <xf numFmtId="0" fontId="0" fillId="0" borderId="32" xfId="0" applyBorder="1"/>
    <xf numFmtId="0" fontId="0" fillId="0" borderId="34" xfId="0" applyBorder="1"/>
    <xf numFmtId="0" fontId="31" fillId="0" borderId="24" xfId="0" applyFont="1" applyBorder="1" applyAlignment="1">
      <alignment horizontal="center"/>
    </xf>
    <xf numFmtId="0" fontId="35" fillId="0" borderId="12" xfId="0" applyFont="1" applyBorder="1"/>
    <xf numFmtId="0" fontId="35" fillId="0" borderId="2" xfId="0" applyFont="1" applyBorder="1"/>
    <xf numFmtId="0" fontId="35" fillId="0" borderId="0" xfId="0" applyFont="1"/>
    <xf numFmtId="0" fontId="35" fillId="0" borderId="0" xfId="0" applyFont="1" applyBorder="1"/>
    <xf numFmtId="0" fontId="36" fillId="0" borderId="0" xfId="11" quotePrefix="1" applyFont="1" applyBorder="1"/>
    <xf numFmtId="0" fontId="35" fillId="0" borderId="3" xfId="0" applyFont="1" applyBorder="1"/>
    <xf numFmtId="0" fontId="35" fillId="0" borderId="13" xfId="0" applyFont="1" applyBorder="1"/>
    <xf numFmtId="0" fontId="35" fillId="0" borderId="23" xfId="0" applyFont="1" applyBorder="1"/>
    <xf numFmtId="0" fontId="36" fillId="0" borderId="12" xfId="11" quotePrefix="1" applyFont="1" applyBorder="1"/>
    <xf numFmtId="0" fontId="36" fillId="0" borderId="12" xfId="11" applyFont="1" applyBorder="1"/>
    <xf numFmtId="0" fontId="10" fillId="0" borderId="10" xfId="0" applyFont="1" applyBorder="1"/>
    <xf numFmtId="0" fontId="10" fillId="0" borderId="0" xfId="0" applyFont="1" applyBorder="1"/>
    <xf numFmtId="0" fontId="38" fillId="0" borderId="0" xfId="0" applyFont="1" applyBorder="1" applyAlignment="1">
      <alignment vertical="center"/>
    </xf>
    <xf numFmtId="0" fontId="39" fillId="0" borderId="0" xfId="0" applyFont="1" applyFill="1" applyBorder="1"/>
    <xf numFmtId="0" fontId="10" fillId="0" borderId="22" xfId="0" applyFont="1" applyBorder="1"/>
    <xf numFmtId="0" fontId="39" fillId="0" borderId="13" xfId="0" applyFont="1" applyBorder="1"/>
    <xf numFmtId="0" fontId="10" fillId="0" borderId="13" xfId="0" applyFont="1" applyBorder="1"/>
    <xf numFmtId="0" fontId="17" fillId="0" borderId="0" xfId="6" applyFont="1" applyBorder="1"/>
    <xf numFmtId="0" fontId="39" fillId="0" borderId="13" xfId="0" applyFont="1" applyBorder="1" applyAlignment="1">
      <alignment vertical="center"/>
    </xf>
    <xf numFmtId="0" fontId="39" fillId="0" borderId="0" xfId="0" applyFont="1" applyBorder="1"/>
    <xf numFmtId="0" fontId="11" fillId="0" borderId="13" xfId="7" applyFont="1" applyBorder="1" applyAlignment="1">
      <alignment horizontal="left"/>
    </xf>
    <xf numFmtId="0" fontId="39" fillId="0" borderId="13" xfId="9" applyFont="1" applyFill="1" applyBorder="1"/>
    <xf numFmtId="0" fontId="39" fillId="0" borderId="0" xfId="0" applyFont="1" applyFill="1" applyBorder="1" applyAlignment="1">
      <alignment horizontal="left" vertical="center"/>
    </xf>
    <xf numFmtId="0" fontId="10" fillId="6" borderId="7" xfId="0" applyFont="1" applyFill="1" applyBorder="1" applyAlignment="1">
      <alignment horizontal="center" vertical="center"/>
    </xf>
    <xf numFmtId="0" fontId="8" fillId="6" borderId="7" xfId="4" applyFont="1" applyFill="1" applyBorder="1" applyAlignment="1">
      <alignment horizontal="center" vertical="center" wrapText="1"/>
    </xf>
    <xf numFmtId="3" fontId="9" fillId="6" borderId="7" xfId="3" applyNumberFormat="1" applyFont="1" applyFill="1" applyBorder="1" applyAlignment="1">
      <alignment horizontal="right" vertical="center" indent="1"/>
    </xf>
    <xf numFmtId="0" fontId="8" fillId="6" borderId="5" xfId="4" applyFont="1" applyFill="1" applyBorder="1" applyAlignment="1">
      <alignment horizontal="center" vertical="center" wrapText="1"/>
    </xf>
    <xf numFmtId="3" fontId="9" fillId="6" borderId="5" xfId="3" applyNumberFormat="1" applyFont="1" applyFill="1" applyBorder="1" applyAlignment="1">
      <alignment horizontal="right" vertical="center" indent="1"/>
    </xf>
    <xf numFmtId="0" fontId="10" fillId="6" borderId="5" xfId="0" applyFont="1" applyFill="1" applyBorder="1" applyAlignment="1">
      <alignment horizontal="center" vertical="center"/>
    </xf>
    <xf numFmtId="0" fontId="5" fillId="0" borderId="5" xfId="0" applyFont="1" applyBorder="1" applyAlignment="1">
      <alignment horizontal="center" vertical="center"/>
    </xf>
    <xf numFmtId="0" fontId="5" fillId="0" borderId="6" xfId="0" applyFont="1" applyBorder="1" applyAlignment="1">
      <alignment horizontal="center" vertical="center"/>
    </xf>
    <xf numFmtId="0" fontId="7" fillId="0" borderId="5" xfId="4" applyFont="1" applyFill="1" applyBorder="1" applyAlignment="1">
      <alignment horizontal="center" vertical="center" wrapText="1"/>
    </xf>
    <xf numFmtId="3" fontId="40" fillId="0" borderId="5" xfId="3" applyNumberFormat="1" applyFont="1" applyBorder="1" applyAlignment="1">
      <alignment horizontal="right" vertical="center" indent="1"/>
    </xf>
    <xf numFmtId="3" fontId="40" fillId="0" borderId="6" xfId="3" applyNumberFormat="1" applyFont="1" applyBorder="1" applyAlignment="1">
      <alignment horizontal="right" vertical="center" indent="1"/>
    </xf>
    <xf numFmtId="3" fontId="9" fillId="0" borderId="6" xfId="1" applyNumberFormat="1" applyFont="1" applyBorder="1" applyAlignment="1">
      <alignment horizontal="right" vertical="center" indent="1"/>
    </xf>
    <xf numFmtId="166" fontId="9" fillId="0" borderId="6" xfId="1" applyNumberFormat="1" applyFont="1" applyBorder="1" applyAlignment="1">
      <alignment horizontal="right" vertical="center"/>
    </xf>
    <xf numFmtId="166" fontId="8" fillId="0" borderId="6" xfId="1" applyNumberFormat="1" applyFont="1" applyBorder="1" applyAlignment="1">
      <alignment horizontal="right" vertical="center"/>
    </xf>
    <xf numFmtId="166" fontId="8" fillId="0" borderId="10" xfId="1" applyNumberFormat="1" applyFont="1" applyBorder="1" applyAlignment="1">
      <alignment horizontal="right" vertical="center"/>
    </xf>
    <xf numFmtId="166" fontId="5" fillId="0" borderId="5" xfId="1" applyNumberFormat="1" applyFont="1" applyBorder="1" applyAlignment="1">
      <alignment horizontal="right" vertical="center"/>
    </xf>
    <xf numFmtId="166" fontId="5" fillId="0" borderId="6" xfId="1" applyNumberFormat="1" applyFont="1" applyBorder="1" applyAlignment="1">
      <alignment horizontal="right" vertical="center"/>
    </xf>
    <xf numFmtId="166" fontId="10" fillId="6" borderId="5" xfId="1" applyNumberFormat="1" applyFont="1" applyFill="1" applyBorder="1" applyAlignment="1">
      <alignment horizontal="right" vertical="center"/>
    </xf>
    <xf numFmtId="166" fontId="10" fillId="6" borderId="7" xfId="1" applyNumberFormat="1" applyFont="1" applyFill="1" applyBorder="1" applyAlignment="1">
      <alignment horizontal="right" vertical="center"/>
    </xf>
    <xf numFmtId="0" fontId="8" fillId="0" borderId="10" xfId="0" applyFont="1" applyBorder="1"/>
    <xf numFmtId="0" fontId="37" fillId="0" borderId="0" xfId="0" applyFont="1" applyFill="1" applyBorder="1" applyAlignment="1">
      <alignment horizontal="left" vertical="center" wrapText="1"/>
    </xf>
    <xf numFmtId="0" fontId="37" fillId="0" borderId="0" xfId="0" applyFont="1" applyBorder="1" applyAlignment="1">
      <alignment horizontal="left" vertical="center"/>
    </xf>
    <xf numFmtId="0" fontId="27" fillId="13" borderId="15" xfId="0" applyFont="1" applyFill="1" applyBorder="1" applyAlignment="1">
      <alignment horizontal="center" vertical="center" wrapText="1"/>
    </xf>
    <xf numFmtId="0" fontId="29" fillId="14" borderId="16" xfId="0" applyFont="1" applyFill="1" applyBorder="1" applyAlignment="1">
      <alignment horizontal="center" vertical="center" wrapText="1"/>
    </xf>
    <xf numFmtId="0" fontId="30" fillId="14" borderId="19" xfId="0" applyFont="1" applyFill="1" applyBorder="1" applyAlignment="1">
      <alignment horizontal="center" vertical="top" wrapText="1"/>
    </xf>
    <xf numFmtId="0" fontId="29" fillId="14" borderId="17" xfId="0" applyFont="1" applyFill="1" applyBorder="1" applyAlignment="1">
      <alignment horizontal="center" vertical="center" wrapText="1"/>
    </xf>
    <xf numFmtId="0" fontId="29" fillId="14" borderId="18" xfId="0" applyFont="1" applyFill="1" applyBorder="1" applyAlignment="1">
      <alignment horizontal="center" vertical="center" wrapText="1"/>
    </xf>
    <xf numFmtId="0" fontId="29" fillId="14" borderId="20" xfId="0" applyFont="1" applyFill="1" applyBorder="1" applyAlignment="1">
      <alignment horizontal="center" vertical="center" wrapText="1"/>
    </xf>
    <xf numFmtId="0" fontId="29" fillId="14" borderId="21" xfId="0" applyFont="1" applyFill="1" applyBorder="1" applyAlignment="1">
      <alignment horizontal="center" vertical="center" wrapText="1"/>
    </xf>
    <xf numFmtId="0" fontId="31" fillId="0" borderId="27" xfId="0" applyFont="1" applyBorder="1" applyAlignment="1">
      <alignment horizontal="center"/>
    </xf>
    <xf numFmtId="0" fontId="31" fillId="0" borderId="33" xfId="0" applyFont="1" applyBorder="1" applyAlignment="1">
      <alignment horizontal="center"/>
    </xf>
    <xf numFmtId="0" fontId="31" fillId="0" borderId="28" xfId="0" applyFont="1" applyBorder="1" applyAlignment="1">
      <alignment horizontal="center"/>
    </xf>
    <xf numFmtId="0" fontId="0" fillId="0" borderId="5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8" fillId="6" borderId="4" xfId="0" applyFont="1" applyFill="1" applyBorder="1" applyAlignment="1">
      <alignment horizontal="center" vertical="center" wrapText="1"/>
    </xf>
    <xf numFmtId="0" fontId="9" fillId="6" borderId="1" xfId="0" applyFont="1" applyFill="1" applyBorder="1" applyAlignment="1">
      <alignment horizontal="center" vertical="center" wrapText="1"/>
    </xf>
    <xf numFmtId="0" fontId="9" fillId="6" borderId="11" xfId="0" applyFont="1" applyFill="1" applyBorder="1" applyAlignment="1">
      <alignment horizontal="center" vertical="center" wrapText="1"/>
    </xf>
    <xf numFmtId="0" fontId="9" fillId="6" borderId="8" xfId="0" applyFont="1" applyFill="1" applyBorder="1" applyAlignment="1">
      <alignment horizontal="center" vertical="center" wrapText="1"/>
    </xf>
    <xf numFmtId="0" fontId="8" fillId="3" borderId="1" xfId="3" applyFont="1" applyFill="1" applyBorder="1" applyAlignment="1">
      <alignment horizontal="center" vertical="center" wrapText="1"/>
    </xf>
    <xf numFmtId="0" fontId="8" fillId="3" borderId="8" xfId="3" applyFont="1" applyFill="1" applyBorder="1" applyAlignment="1">
      <alignment horizontal="center" vertical="center" wrapText="1"/>
    </xf>
    <xf numFmtId="0" fontId="9" fillId="4" borderId="5" xfId="3" applyFont="1" applyFill="1" applyBorder="1" applyAlignment="1">
      <alignment horizontal="center" vertical="center" wrapText="1"/>
    </xf>
    <xf numFmtId="0" fontId="9" fillId="4" borderId="7" xfId="3" applyFont="1" applyFill="1" applyBorder="1" applyAlignment="1">
      <alignment horizontal="center" vertical="center" wrapText="1"/>
    </xf>
    <xf numFmtId="0" fontId="8" fillId="4" borderId="1" xfId="3" applyFont="1" applyFill="1" applyBorder="1" applyAlignment="1">
      <alignment horizontal="center" vertical="center" wrapText="1"/>
    </xf>
    <xf numFmtId="0" fontId="8" fillId="4" borderId="8" xfId="3" applyFont="1" applyFill="1" applyBorder="1" applyAlignment="1">
      <alignment horizontal="center" vertical="center" wrapText="1"/>
    </xf>
    <xf numFmtId="0" fontId="8" fillId="4" borderId="1" xfId="3" applyFont="1" applyFill="1" applyBorder="1" applyAlignment="1">
      <alignment horizontal="center" vertical="center"/>
    </xf>
    <xf numFmtId="0" fontId="8" fillId="4" borderId="8" xfId="3" applyFont="1" applyFill="1" applyBorder="1" applyAlignment="1">
      <alignment horizontal="center" vertical="center"/>
    </xf>
    <xf numFmtId="0" fontId="9" fillId="3" borderId="5" xfId="3" applyFont="1" applyFill="1" applyBorder="1" applyAlignment="1">
      <alignment horizontal="center" vertical="center" wrapText="1"/>
    </xf>
    <xf numFmtId="0" fontId="9" fillId="3" borderId="7" xfId="3" applyFont="1" applyFill="1" applyBorder="1" applyAlignment="1">
      <alignment horizontal="center" vertical="center" wrapText="1"/>
    </xf>
    <xf numFmtId="0" fontId="22" fillId="0" borderId="0" xfId="0" applyFont="1" applyFill="1" applyBorder="1" applyAlignment="1">
      <alignment horizontal="left" vertical="center" wrapText="1"/>
    </xf>
    <xf numFmtId="0" fontId="18" fillId="0" borderId="0" xfId="0" applyFont="1" applyAlignment="1">
      <alignment horizontal="left" vertical="center" wrapText="1"/>
    </xf>
    <xf numFmtId="0" fontId="12" fillId="0" borderId="0" xfId="0" applyFont="1" applyFill="1" applyBorder="1" applyAlignment="1">
      <alignment horizontal="left" vertical="center" wrapText="1"/>
    </xf>
    <xf numFmtId="0" fontId="8" fillId="5" borderId="1" xfId="5" applyFont="1" applyFill="1" applyBorder="1" applyAlignment="1">
      <alignment horizontal="center" vertical="center"/>
    </xf>
    <xf numFmtId="0" fontId="8" fillId="5" borderId="11" xfId="5" applyFont="1" applyFill="1" applyBorder="1" applyAlignment="1">
      <alignment horizontal="center" vertical="center"/>
    </xf>
    <xf numFmtId="0" fontId="8" fillId="5" borderId="8" xfId="5" applyFont="1" applyFill="1" applyBorder="1" applyAlignment="1">
      <alignment horizontal="center" vertical="center"/>
    </xf>
    <xf numFmtId="0" fontId="8" fillId="5" borderId="12" xfId="5" applyFont="1" applyFill="1" applyBorder="1" applyAlignment="1">
      <alignment horizontal="center" vertical="center"/>
    </xf>
    <xf numFmtId="0" fontId="19" fillId="0" borderId="0" xfId="0" applyFont="1" applyBorder="1" applyAlignment="1">
      <alignment horizontal="center" vertical="center" wrapText="1"/>
    </xf>
    <xf numFmtId="0" fontId="0" fillId="0" borderId="5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2" fillId="10" borderId="10" xfId="0" applyFont="1" applyFill="1" applyBorder="1" applyAlignment="1">
      <alignment horizontal="center" vertical="center" wrapText="1"/>
    </xf>
    <xf numFmtId="0" fontId="2" fillId="10" borderId="3" xfId="0" applyFont="1" applyFill="1" applyBorder="1" applyAlignment="1">
      <alignment horizontal="center" vertical="center" wrapText="1"/>
    </xf>
    <xf numFmtId="0" fontId="2" fillId="10" borderId="0" xfId="0" applyFont="1" applyFill="1" applyBorder="1" applyAlignment="1">
      <alignment horizontal="center" vertical="center" wrapText="1"/>
    </xf>
    <xf numFmtId="0" fontId="0" fillId="0" borderId="4" xfId="0" applyBorder="1" applyAlignment="1">
      <alignment horizontal="center"/>
    </xf>
  </cellXfs>
  <cellStyles count="12">
    <cellStyle name="Body" xfId="9"/>
    <cellStyle name="Lien hypertexte" xfId="11" builtinId="8"/>
    <cellStyle name="Milliers" xfId="1" builtinId="3"/>
    <cellStyle name="Milliers 2" xfId="10"/>
    <cellStyle name="Normal" xfId="0" builtinId="0"/>
    <cellStyle name="Normal 2" xfId="6"/>
    <cellStyle name="Normal 3" xfId="3"/>
    <cellStyle name="Normal_clap2015_cereales" xfId="7"/>
    <cellStyle name="Normal_Classeur1" xfId="5"/>
    <cellStyle name="Normal_Feuil1" xfId="8"/>
    <cellStyle name="Normal_TABSUIVI" xfId="4"/>
    <cellStyle name="Pourcentage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4</xdr:row>
      <xdr:rowOff>0</xdr:rowOff>
    </xdr:from>
    <xdr:to>
      <xdr:col>6</xdr:col>
      <xdr:colOff>850174</xdr:colOff>
      <xdr:row>35</xdr:row>
      <xdr:rowOff>117870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24000" y="762000"/>
          <a:ext cx="6279424" cy="602337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9</xdr:col>
      <xdr:colOff>245085</xdr:colOff>
      <xdr:row>24</xdr:row>
      <xdr:rowOff>38100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" y="381000"/>
          <a:ext cx="6341085" cy="48196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"/>
  <dimension ref="A1:K45"/>
  <sheetViews>
    <sheetView tabSelected="1" workbookViewId="0">
      <selection activeCell="A10" sqref="A10"/>
    </sheetView>
  </sheetViews>
  <sheetFormatPr baseColWidth="10" defaultRowHeight="15"/>
  <sheetData>
    <row r="1" spans="1:11" ht="30.75" thickBot="1">
      <c r="A1" s="177" t="s">
        <v>122</v>
      </c>
      <c r="B1" s="177"/>
      <c r="C1" s="177"/>
      <c r="D1" s="177"/>
      <c r="E1" s="177"/>
      <c r="F1" s="177" t="s">
        <v>26</v>
      </c>
      <c r="G1" s="177"/>
      <c r="H1" s="177"/>
      <c r="I1" s="177"/>
      <c r="J1" s="177"/>
    </row>
    <row r="2" spans="1:11" ht="15.75" thickBot="1">
      <c r="A2" s="114"/>
      <c r="B2" s="114"/>
      <c r="C2" s="114"/>
      <c r="D2" s="115"/>
      <c r="E2" s="115"/>
      <c r="F2" s="115"/>
      <c r="G2" s="115"/>
      <c r="H2" s="115"/>
      <c r="I2" s="115"/>
      <c r="J2" s="115"/>
    </row>
    <row r="3" spans="1:11" ht="18" customHeight="1">
      <c r="A3" s="178" t="s">
        <v>123</v>
      </c>
      <c r="B3" s="178"/>
      <c r="C3" s="178"/>
      <c r="D3" s="178"/>
      <c r="E3" s="178"/>
      <c r="F3" s="178"/>
      <c r="G3" s="115"/>
      <c r="H3" s="180" t="s">
        <v>124</v>
      </c>
      <c r="I3" s="181"/>
      <c r="J3" s="113"/>
    </row>
    <row r="4" spans="1:11" ht="21" thickBot="1">
      <c r="A4" s="179" t="s">
        <v>125</v>
      </c>
      <c r="B4" s="179"/>
      <c r="C4" s="179"/>
      <c r="D4" s="179"/>
      <c r="E4" s="179"/>
      <c r="F4" s="179"/>
      <c r="G4" s="115"/>
      <c r="H4" s="182"/>
      <c r="I4" s="183"/>
      <c r="J4" s="113"/>
    </row>
    <row r="7" spans="1:11" ht="18">
      <c r="A7" s="117" t="s">
        <v>128</v>
      </c>
      <c r="B7" s="132"/>
      <c r="C7" s="132"/>
      <c r="D7" s="132"/>
      <c r="E7" s="132"/>
      <c r="F7" s="132"/>
      <c r="G7" s="132"/>
      <c r="H7" s="132"/>
      <c r="I7" s="132"/>
      <c r="J7" s="133"/>
      <c r="K7" s="134"/>
    </row>
    <row r="8" spans="1:11">
      <c r="A8" s="142" t="s">
        <v>127</v>
      </c>
      <c r="B8" s="122" t="s">
        <v>471</v>
      </c>
      <c r="C8" s="143"/>
      <c r="D8" s="143"/>
      <c r="E8" s="135"/>
      <c r="F8" s="135"/>
      <c r="G8" s="135"/>
      <c r="H8" s="136" t="s">
        <v>126</v>
      </c>
      <c r="I8" s="135"/>
      <c r="J8" s="137"/>
      <c r="K8" s="134"/>
    </row>
    <row r="9" spans="1:11">
      <c r="A9" s="142"/>
      <c r="B9" s="144" t="s">
        <v>144</v>
      </c>
      <c r="C9" s="143"/>
      <c r="D9" s="143"/>
      <c r="E9" s="135"/>
      <c r="F9" s="135"/>
      <c r="G9" s="135"/>
      <c r="H9" s="135"/>
      <c r="I9" s="135"/>
      <c r="J9" s="137"/>
      <c r="K9" s="134"/>
    </row>
    <row r="10" spans="1:11">
      <c r="A10" s="174" t="s">
        <v>132</v>
      </c>
      <c r="B10" s="19" t="s">
        <v>468</v>
      </c>
      <c r="C10" s="143"/>
      <c r="D10" s="143"/>
      <c r="E10" s="135"/>
      <c r="F10" s="135"/>
      <c r="G10" s="135"/>
      <c r="H10" s="135"/>
      <c r="I10" s="135"/>
      <c r="J10" s="137"/>
      <c r="K10" s="134"/>
    </row>
    <row r="11" spans="1:11">
      <c r="A11" s="142"/>
      <c r="B11" s="145" t="s">
        <v>469</v>
      </c>
      <c r="C11" s="143"/>
      <c r="D11" s="143"/>
      <c r="E11" s="135"/>
      <c r="F11" s="135"/>
      <c r="G11" s="135"/>
      <c r="H11" s="135"/>
      <c r="I11" s="135"/>
      <c r="J11" s="137"/>
      <c r="K11" s="134"/>
    </row>
    <row r="12" spans="1:11">
      <c r="A12" s="142" t="s">
        <v>132</v>
      </c>
      <c r="B12" s="122" t="s">
        <v>129</v>
      </c>
      <c r="C12" s="143"/>
      <c r="D12" s="143"/>
      <c r="E12" s="135"/>
      <c r="F12" s="135"/>
      <c r="G12" s="135"/>
      <c r="H12" s="136" t="s">
        <v>130</v>
      </c>
      <c r="I12" s="135"/>
      <c r="J12" s="137"/>
      <c r="K12" s="134"/>
    </row>
    <row r="13" spans="1:11">
      <c r="A13" s="146"/>
      <c r="B13" s="147" t="s">
        <v>5</v>
      </c>
      <c r="C13" s="148"/>
      <c r="D13" s="148"/>
      <c r="E13" s="138"/>
      <c r="F13" s="138"/>
      <c r="G13" s="138"/>
      <c r="H13" s="138"/>
      <c r="I13" s="138"/>
      <c r="J13" s="139"/>
      <c r="K13" s="134"/>
    </row>
    <row r="14" spans="1:11">
      <c r="A14" s="134"/>
      <c r="B14" s="134"/>
      <c r="C14" s="134"/>
      <c r="D14" s="134"/>
      <c r="E14" s="134"/>
      <c r="F14" s="134"/>
      <c r="G14" s="134"/>
      <c r="H14" s="134"/>
      <c r="I14" s="134"/>
      <c r="J14" s="134"/>
      <c r="K14" s="134"/>
    </row>
    <row r="15" spans="1:11" ht="18">
      <c r="A15" s="118" t="s">
        <v>131</v>
      </c>
      <c r="B15" s="132"/>
      <c r="C15" s="132"/>
      <c r="D15" s="132"/>
      <c r="E15" s="132"/>
      <c r="F15" s="132"/>
      <c r="G15" s="132"/>
      <c r="H15" s="140" t="s">
        <v>133</v>
      </c>
      <c r="I15" s="132"/>
      <c r="J15" s="133"/>
      <c r="K15" s="134"/>
    </row>
    <row r="16" spans="1:11">
      <c r="A16" s="142" t="s">
        <v>132</v>
      </c>
      <c r="B16" s="122" t="s">
        <v>29</v>
      </c>
      <c r="C16" s="143"/>
      <c r="D16" s="143"/>
      <c r="E16" s="135"/>
      <c r="F16" s="135"/>
      <c r="G16" s="135"/>
      <c r="H16" s="135"/>
      <c r="I16" s="135"/>
      <c r="J16" s="137"/>
      <c r="K16" s="134"/>
    </row>
    <row r="17" spans="1:11">
      <c r="A17" s="142"/>
      <c r="B17" s="119" t="s">
        <v>34</v>
      </c>
      <c r="C17" s="143"/>
      <c r="D17" s="143"/>
      <c r="E17" s="135"/>
      <c r="F17" s="135"/>
      <c r="G17" s="135"/>
      <c r="H17" s="135"/>
      <c r="I17" s="135"/>
      <c r="J17" s="137"/>
      <c r="K17" s="134"/>
    </row>
    <row r="18" spans="1:11">
      <c r="A18" s="142" t="s">
        <v>132</v>
      </c>
      <c r="B18" s="122" t="s">
        <v>11</v>
      </c>
      <c r="C18" s="143"/>
      <c r="D18" s="143"/>
      <c r="E18" s="135"/>
      <c r="F18" s="135"/>
      <c r="G18" s="135"/>
      <c r="H18" s="135"/>
      <c r="I18" s="135"/>
      <c r="J18" s="137"/>
      <c r="K18" s="134"/>
    </row>
    <row r="19" spans="1:11">
      <c r="A19" s="146"/>
      <c r="B19" s="120" t="s">
        <v>28</v>
      </c>
      <c r="C19" s="148"/>
      <c r="D19" s="148"/>
      <c r="E19" s="138"/>
      <c r="F19" s="138"/>
      <c r="G19" s="138"/>
      <c r="H19" s="138"/>
      <c r="I19" s="138"/>
      <c r="J19" s="139"/>
      <c r="K19" s="134"/>
    </row>
    <row r="20" spans="1:11">
      <c r="A20" s="134"/>
      <c r="B20" s="134"/>
      <c r="C20" s="134"/>
      <c r="D20" s="134"/>
      <c r="E20" s="134"/>
      <c r="F20" s="134"/>
      <c r="G20" s="134"/>
      <c r="H20" s="134"/>
      <c r="I20" s="134"/>
      <c r="J20" s="134"/>
      <c r="K20" s="134"/>
    </row>
    <row r="21" spans="1:11" ht="18">
      <c r="A21" s="121" t="s">
        <v>134</v>
      </c>
      <c r="B21" s="132"/>
      <c r="C21" s="132"/>
      <c r="D21" s="132"/>
      <c r="E21" s="132"/>
      <c r="F21" s="132"/>
      <c r="G21" s="132"/>
      <c r="H21" s="141" t="s">
        <v>135</v>
      </c>
      <c r="I21" s="132"/>
      <c r="J21" s="133"/>
      <c r="K21" s="134"/>
    </row>
    <row r="22" spans="1:11">
      <c r="A22" s="142" t="s">
        <v>132</v>
      </c>
      <c r="B22" s="175" t="s">
        <v>35</v>
      </c>
      <c r="C22" s="175"/>
      <c r="D22" s="175"/>
      <c r="E22" s="175"/>
      <c r="F22" s="175"/>
      <c r="G22" s="175"/>
      <c r="H22" s="175"/>
      <c r="I22" s="135"/>
      <c r="J22" s="137"/>
      <c r="K22" s="134"/>
    </row>
    <row r="23" spans="1:11">
      <c r="A23" s="142"/>
      <c r="B23" s="149" t="s">
        <v>43</v>
      </c>
      <c r="C23" s="143"/>
      <c r="D23" s="143"/>
      <c r="E23" s="143"/>
      <c r="F23" s="143"/>
      <c r="G23" s="143"/>
      <c r="H23" s="143"/>
      <c r="I23" s="135"/>
      <c r="J23" s="137"/>
      <c r="K23" s="134"/>
    </row>
    <row r="24" spans="1:11">
      <c r="A24" s="142" t="s">
        <v>132</v>
      </c>
      <c r="B24" s="176" t="s">
        <v>50</v>
      </c>
      <c r="C24" s="176"/>
      <c r="D24" s="176"/>
      <c r="E24" s="176"/>
      <c r="F24" s="176"/>
      <c r="G24" s="176"/>
      <c r="H24" s="176"/>
      <c r="I24" s="135"/>
      <c r="J24" s="137"/>
      <c r="K24" s="134"/>
    </row>
    <row r="25" spans="1:11">
      <c r="A25" s="146"/>
      <c r="B25" s="150" t="s">
        <v>59</v>
      </c>
      <c r="C25" s="148"/>
      <c r="D25" s="148"/>
      <c r="E25" s="148"/>
      <c r="F25" s="148"/>
      <c r="G25" s="148"/>
      <c r="H25" s="148"/>
      <c r="I25" s="138"/>
      <c r="J25" s="139"/>
      <c r="K25" s="134"/>
    </row>
    <row r="26" spans="1:11">
      <c r="A26" s="134"/>
      <c r="B26" s="134"/>
      <c r="C26" s="134"/>
      <c r="D26" s="134"/>
      <c r="E26" s="134"/>
      <c r="F26" s="134"/>
      <c r="G26" s="134"/>
      <c r="H26" s="134"/>
      <c r="I26" s="134"/>
      <c r="J26" s="134"/>
      <c r="K26" s="134"/>
    </row>
    <row r="27" spans="1:11" ht="18">
      <c r="A27" s="118" t="s">
        <v>136</v>
      </c>
      <c r="B27" s="132"/>
      <c r="C27" s="132"/>
      <c r="D27" s="132"/>
      <c r="E27" s="132"/>
      <c r="F27" s="132"/>
      <c r="G27" s="132"/>
      <c r="H27" s="141" t="s">
        <v>139</v>
      </c>
      <c r="I27" s="132"/>
      <c r="J27" s="133"/>
      <c r="K27" s="134"/>
    </row>
    <row r="28" spans="1:11">
      <c r="A28" s="142" t="s">
        <v>127</v>
      </c>
      <c r="B28" s="122" t="s">
        <v>137</v>
      </c>
      <c r="C28" s="135"/>
      <c r="D28" s="135"/>
      <c r="E28" s="135"/>
      <c r="F28" s="135"/>
      <c r="G28" s="135"/>
      <c r="H28" s="135"/>
      <c r="I28" s="135"/>
      <c r="J28" s="137"/>
      <c r="K28" s="134"/>
    </row>
    <row r="29" spans="1:11">
      <c r="A29" s="142"/>
      <c r="B29" s="151" t="s">
        <v>138</v>
      </c>
      <c r="C29" s="135"/>
      <c r="D29" s="135"/>
      <c r="E29" s="135"/>
      <c r="F29" s="135"/>
      <c r="G29" s="135"/>
      <c r="H29" s="135"/>
      <c r="I29" s="135"/>
      <c r="J29" s="137"/>
      <c r="K29" s="134"/>
    </row>
    <row r="30" spans="1:11">
      <c r="A30" s="142" t="s">
        <v>132</v>
      </c>
      <c r="B30" s="122" t="s">
        <v>61</v>
      </c>
      <c r="C30" s="135"/>
      <c r="D30" s="135"/>
      <c r="E30" s="135"/>
      <c r="F30" s="135"/>
      <c r="G30" s="135"/>
      <c r="H30" s="135"/>
      <c r="I30" s="135"/>
      <c r="J30" s="137"/>
      <c r="K30" s="134"/>
    </row>
    <row r="31" spans="1:11">
      <c r="A31" s="146"/>
      <c r="B31" s="152" t="s">
        <v>67</v>
      </c>
      <c r="C31" s="138"/>
      <c r="D31" s="138"/>
      <c r="E31" s="138"/>
      <c r="F31" s="138"/>
      <c r="G31" s="138"/>
      <c r="H31" s="138"/>
      <c r="I31" s="138"/>
      <c r="J31" s="139"/>
      <c r="K31" s="134"/>
    </row>
    <row r="32" spans="1:11">
      <c r="A32" s="134"/>
      <c r="B32" s="134"/>
      <c r="C32" s="134"/>
      <c r="D32" s="134"/>
      <c r="E32" s="134"/>
      <c r="F32" s="134"/>
      <c r="G32" s="134"/>
      <c r="H32" s="134"/>
      <c r="I32" s="134"/>
      <c r="J32" s="134"/>
      <c r="K32" s="134"/>
    </row>
    <row r="33" spans="1:11" ht="18">
      <c r="A33" s="117" t="s">
        <v>140</v>
      </c>
      <c r="B33" s="132"/>
      <c r="C33" s="132"/>
      <c r="D33" s="132"/>
      <c r="E33" s="132"/>
      <c r="F33" s="132"/>
      <c r="G33" s="132"/>
      <c r="H33" s="141" t="s">
        <v>141</v>
      </c>
      <c r="I33" s="132"/>
      <c r="J33" s="133"/>
      <c r="K33" s="134"/>
    </row>
    <row r="34" spans="1:11">
      <c r="A34" s="142" t="s">
        <v>132</v>
      </c>
      <c r="B34" s="175" t="s">
        <v>68</v>
      </c>
      <c r="C34" s="175"/>
      <c r="D34" s="175"/>
      <c r="E34" s="175"/>
      <c r="F34" s="175"/>
      <c r="G34" s="175"/>
      <c r="H34" s="175"/>
      <c r="I34" s="135"/>
      <c r="J34" s="137"/>
      <c r="K34" s="134"/>
    </row>
    <row r="35" spans="1:11">
      <c r="A35" s="142" t="s">
        <v>132</v>
      </c>
      <c r="B35" s="175" t="s">
        <v>87</v>
      </c>
      <c r="C35" s="175"/>
      <c r="D35" s="175"/>
      <c r="E35" s="175"/>
      <c r="F35" s="175"/>
      <c r="G35" s="175"/>
      <c r="H35" s="175"/>
      <c r="I35" s="135"/>
      <c r="J35" s="137"/>
      <c r="K35" s="134"/>
    </row>
    <row r="36" spans="1:11">
      <c r="A36" s="142" t="s">
        <v>132</v>
      </c>
      <c r="B36" s="175" t="s">
        <v>88</v>
      </c>
      <c r="C36" s="175"/>
      <c r="D36" s="175"/>
      <c r="E36" s="175"/>
      <c r="F36" s="175"/>
      <c r="G36" s="175"/>
      <c r="H36" s="175"/>
      <c r="I36" s="135"/>
      <c r="J36" s="137"/>
      <c r="K36" s="134"/>
    </row>
    <row r="37" spans="1:11">
      <c r="A37" s="142"/>
      <c r="B37" s="145" t="s">
        <v>83</v>
      </c>
      <c r="C37" s="143"/>
      <c r="D37" s="143"/>
      <c r="E37" s="143"/>
      <c r="F37" s="143"/>
      <c r="G37" s="143"/>
      <c r="H37" s="143"/>
      <c r="I37" s="135"/>
      <c r="J37" s="137"/>
      <c r="K37" s="134"/>
    </row>
    <row r="38" spans="1:11">
      <c r="A38" s="142" t="s">
        <v>132</v>
      </c>
      <c r="B38" s="122" t="s">
        <v>107</v>
      </c>
      <c r="C38" s="143"/>
      <c r="D38" s="143"/>
      <c r="E38" s="143"/>
      <c r="F38" s="143"/>
      <c r="G38" s="143"/>
      <c r="H38" s="143"/>
      <c r="I38" s="135"/>
      <c r="J38" s="137"/>
      <c r="K38" s="134"/>
    </row>
    <row r="39" spans="1:11">
      <c r="A39" s="146"/>
      <c r="B39" s="153" t="s">
        <v>114</v>
      </c>
      <c r="C39" s="148"/>
      <c r="D39" s="148"/>
      <c r="E39" s="148"/>
      <c r="F39" s="148"/>
      <c r="G39" s="148"/>
      <c r="H39" s="148"/>
      <c r="I39" s="138"/>
      <c r="J39" s="139"/>
      <c r="K39" s="134"/>
    </row>
    <row r="40" spans="1:11">
      <c r="A40" s="134"/>
      <c r="B40" s="134"/>
      <c r="C40" s="134"/>
      <c r="D40" s="134"/>
      <c r="E40" s="134"/>
      <c r="F40" s="134"/>
      <c r="G40" s="134"/>
      <c r="H40" s="134"/>
      <c r="I40" s="134"/>
      <c r="J40" s="134"/>
      <c r="K40" s="134"/>
    </row>
    <row r="41" spans="1:11" ht="18">
      <c r="A41" s="118" t="s">
        <v>142</v>
      </c>
      <c r="B41" s="132"/>
      <c r="C41" s="132"/>
      <c r="D41" s="132"/>
      <c r="E41" s="132"/>
      <c r="F41" s="132"/>
      <c r="G41" s="132"/>
      <c r="H41" s="141" t="s">
        <v>143</v>
      </c>
      <c r="I41" s="132"/>
      <c r="J41" s="133"/>
      <c r="K41" s="134"/>
    </row>
    <row r="42" spans="1:11">
      <c r="A42" s="142" t="s">
        <v>132</v>
      </c>
      <c r="B42" s="122" t="s">
        <v>115</v>
      </c>
      <c r="C42" s="143"/>
      <c r="D42" s="143"/>
      <c r="E42" s="143"/>
      <c r="F42" s="143"/>
      <c r="G42" s="143"/>
      <c r="H42" s="135"/>
      <c r="I42" s="135"/>
      <c r="J42" s="137"/>
      <c r="K42" s="134"/>
    </row>
    <row r="43" spans="1:11">
      <c r="A43" s="142" t="s">
        <v>132</v>
      </c>
      <c r="B43" s="122" t="s">
        <v>118</v>
      </c>
      <c r="C43" s="143"/>
      <c r="D43" s="143"/>
      <c r="E43" s="143"/>
      <c r="F43" s="143"/>
      <c r="G43" s="143"/>
      <c r="H43" s="135"/>
      <c r="I43" s="135"/>
      <c r="J43" s="137"/>
      <c r="K43" s="134"/>
    </row>
    <row r="44" spans="1:11">
      <c r="A44" s="146"/>
      <c r="B44" s="147" t="s">
        <v>121</v>
      </c>
      <c r="C44" s="148"/>
      <c r="D44" s="148"/>
      <c r="E44" s="148"/>
      <c r="F44" s="148"/>
      <c r="G44" s="148"/>
      <c r="H44" s="138"/>
      <c r="I44" s="138"/>
      <c r="J44" s="139"/>
      <c r="K44" s="134"/>
    </row>
    <row r="45" spans="1:11">
      <c r="A45" s="134"/>
      <c r="B45" s="134"/>
      <c r="C45" s="134"/>
      <c r="D45" s="134"/>
      <c r="E45" s="134"/>
      <c r="F45" s="134"/>
      <c r="G45" s="134"/>
      <c r="H45" s="134"/>
      <c r="I45" s="134"/>
      <c r="J45" s="134"/>
      <c r="K45" s="134"/>
    </row>
  </sheetData>
  <mergeCells count="10">
    <mergeCell ref="A1:E1"/>
    <mergeCell ref="F1:J1"/>
    <mergeCell ref="A3:F3"/>
    <mergeCell ref="A4:F4"/>
    <mergeCell ref="H3:I4"/>
    <mergeCell ref="B22:H22"/>
    <mergeCell ref="B34:H34"/>
    <mergeCell ref="B35:H35"/>
    <mergeCell ref="B36:H36"/>
    <mergeCell ref="B24:H24"/>
  </mergeCells>
  <hyperlinks>
    <hyperlink ref="H8" location="'Zone d''appelation'!A1" display="'Zone d''appelation'!A1"/>
    <hyperlink ref="H12" location="'Surfaces, rendements, prod.'!A1" display="'Surfaces, rendements, prod.'!A1"/>
    <hyperlink ref="H21" location="Economie!A1" display="Economie!A1"/>
    <hyperlink ref="H15" location="'Emploi production'!A1" display="'Emploi production'!A1"/>
    <hyperlink ref="H27" location="Aval!A1" display="Aval!A1"/>
    <hyperlink ref="H33" location="Expéditions!A1" display="Expéditions!A1"/>
    <hyperlink ref="H41" location="Bio!A1" display="Bio!A1"/>
  </hyperlinks>
  <pageMargins left="0.7" right="0.7" top="0.75" bottom="0.75" header="0.3" footer="0.3"/>
  <pageSetup paperSize="9" orientation="portrait" horizontalDpi="4294967293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"/>
  <dimension ref="D38:N80"/>
  <sheetViews>
    <sheetView workbookViewId="0">
      <selection activeCell="I16" sqref="I16"/>
    </sheetView>
  </sheetViews>
  <sheetFormatPr baseColWidth="10" defaultRowHeight="15"/>
  <cols>
    <col min="4" max="4" width="22.42578125" customWidth="1"/>
    <col min="5" max="5" width="21.7109375" customWidth="1"/>
    <col min="6" max="6" width="25.85546875" customWidth="1"/>
    <col min="7" max="16" width="22.7109375" customWidth="1"/>
  </cols>
  <sheetData>
    <row r="38" spans="4:14">
      <c r="D38" s="106" t="s">
        <v>470</v>
      </c>
    </row>
    <row r="39" spans="4:14" ht="15.75" thickBot="1"/>
    <row r="40" spans="4:14" ht="18.75">
      <c r="D40" s="131" t="s">
        <v>145</v>
      </c>
      <c r="E40" s="184" t="s">
        <v>185</v>
      </c>
      <c r="F40" s="186"/>
      <c r="G40" s="184" t="s">
        <v>249</v>
      </c>
      <c r="H40" s="185"/>
      <c r="I40" s="185"/>
      <c r="J40" s="185"/>
      <c r="K40" s="185"/>
      <c r="L40" s="186"/>
      <c r="M40" s="131" t="s">
        <v>466</v>
      </c>
      <c r="N40" s="131" t="s">
        <v>467</v>
      </c>
    </row>
    <row r="41" spans="4:14">
      <c r="D41" s="124" t="s">
        <v>146</v>
      </c>
      <c r="E41" s="126" t="s">
        <v>186</v>
      </c>
      <c r="F41" s="127" t="s">
        <v>225</v>
      </c>
      <c r="G41" s="126" t="s">
        <v>251</v>
      </c>
      <c r="H41" s="98" t="s">
        <v>289</v>
      </c>
      <c r="I41" s="98" t="s">
        <v>328</v>
      </c>
      <c r="J41" s="98" t="s">
        <v>367</v>
      </c>
      <c r="K41" s="98" t="s">
        <v>406</v>
      </c>
      <c r="L41" s="127" t="s">
        <v>444</v>
      </c>
      <c r="M41" s="124" t="s">
        <v>461</v>
      </c>
      <c r="N41" s="124" t="s">
        <v>463</v>
      </c>
    </row>
    <row r="42" spans="4:14">
      <c r="D42" s="124" t="s">
        <v>147</v>
      </c>
      <c r="E42" s="126" t="s">
        <v>187</v>
      </c>
      <c r="F42" s="127" t="s">
        <v>226</v>
      </c>
      <c r="G42" s="126" t="s">
        <v>252</v>
      </c>
      <c r="H42" s="98" t="s">
        <v>290</v>
      </c>
      <c r="I42" s="98" t="s">
        <v>329</v>
      </c>
      <c r="J42" s="98" t="s">
        <v>368</v>
      </c>
      <c r="K42" s="98" t="s">
        <v>407</v>
      </c>
      <c r="L42" s="127" t="s">
        <v>445</v>
      </c>
      <c r="M42" s="124" t="s">
        <v>462</v>
      </c>
      <c r="N42" s="124" t="s">
        <v>464</v>
      </c>
    </row>
    <row r="43" spans="4:14">
      <c r="D43" s="124" t="s">
        <v>148</v>
      </c>
      <c r="E43" s="126" t="s">
        <v>188</v>
      </c>
      <c r="F43" s="127" t="s">
        <v>227</v>
      </c>
      <c r="G43" s="126" t="s">
        <v>253</v>
      </c>
      <c r="H43" s="98" t="s">
        <v>291</v>
      </c>
      <c r="I43" s="98" t="s">
        <v>330</v>
      </c>
      <c r="J43" s="98" t="s">
        <v>369</v>
      </c>
      <c r="K43" s="98" t="s">
        <v>408</v>
      </c>
      <c r="L43" s="127" t="s">
        <v>446</v>
      </c>
      <c r="M43" s="124"/>
      <c r="N43" s="124" t="s">
        <v>465</v>
      </c>
    </row>
    <row r="44" spans="4:14">
      <c r="D44" s="124" t="s">
        <v>149</v>
      </c>
      <c r="E44" s="126" t="s">
        <v>189</v>
      </c>
      <c r="F44" s="127" t="s">
        <v>228</v>
      </c>
      <c r="G44" s="126" t="s">
        <v>254</v>
      </c>
      <c r="H44" s="98" t="s">
        <v>292</v>
      </c>
      <c r="I44" s="98" t="s">
        <v>331</v>
      </c>
      <c r="J44" s="98" t="s">
        <v>370</v>
      </c>
      <c r="K44" s="98" t="s">
        <v>409</v>
      </c>
      <c r="L44" s="127" t="s">
        <v>447</v>
      </c>
      <c r="M44" s="124"/>
      <c r="N44" s="124"/>
    </row>
    <row r="45" spans="4:14">
      <c r="D45" s="124" t="s">
        <v>150</v>
      </c>
      <c r="E45" s="126" t="s">
        <v>190</v>
      </c>
      <c r="F45" s="127" t="s">
        <v>229</v>
      </c>
      <c r="G45" s="126" t="s">
        <v>255</v>
      </c>
      <c r="H45" s="98" t="s">
        <v>293</v>
      </c>
      <c r="I45" s="98" t="s">
        <v>332</v>
      </c>
      <c r="J45" s="98" t="s">
        <v>371</v>
      </c>
      <c r="K45" s="98" t="s">
        <v>410</v>
      </c>
      <c r="L45" s="127" t="s">
        <v>448</v>
      </c>
      <c r="M45" s="124"/>
      <c r="N45" s="124"/>
    </row>
    <row r="46" spans="4:14">
      <c r="D46" s="124" t="s">
        <v>151</v>
      </c>
      <c r="E46" s="126" t="s">
        <v>191</v>
      </c>
      <c r="F46" s="127" t="s">
        <v>230</v>
      </c>
      <c r="G46" s="126" t="s">
        <v>256</v>
      </c>
      <c r="H46" s="98" t="s">
        <v>294</v>
      </c>
      <c r="I46" s="98" t="s">
        <v>333</v>
      </c>
      <c r="J46" s="98" t="s">
        <v>372</v>
      </c>
      <c r="K46" s="98" t="s">
        <v>250</v>
      </c>
      <c r="L46" s="127" t="s">
        <v>449</v>
      </c>
      <c r="M46" s="124"/>
      <c r="N46" s="124"/>
    </row>
    <row r="47" spans="4:14">
      <c r="D47" s="124" t="s">
        <v>152</v>
      </c>
      <c r="E47" s="126" t="s">
        <v>192</v>
      </c>
      <c r="F47" s="127" t="s">
        <v>231</v>
      </c>
      <c r="G47" s="126" t="s">
        <v>257</v>
      </c>
      <c r="H47" s="98" t="s">
        <v>295</v>
      </c>
      <c r="I47" s="98" t="s">
        <v>334</v>
      </c>
      <c r="J47" s="98" t="s">
        <v>373</v>
      </c>
      <c r="K47" s="98" t="s">
        <v>411</v>
      </c>
      <c r="L47" s="127" t="s">
        <v>450</v>
      </c>
      <c r="M47" s="124"/>
      <c r="N47" s="124"/>
    </row>
    <row r="48" spans="4:14">
      <c r="D48" s="124" t="s">
        <v>153</v>
      </c>
      <c r="E48" s="126" t="s">
        <v>193</v>
      </c>
      <c r="F48" s="127" t="s">
        <v>232</v>
      </c>
      <c r="G48" s="126" t="s">
        <v>258</v>
      </c>
      <c r="H48" s="98" t="s">
        <v>296</v>
      </c>
      <c r="I48" s="98" t="s">
        <v>335</v>
      </c>
      <c r="J48" s="98" t="s">
        <v>374</v>
      </c>
      <c r="K48" s="98" t="s">
        <v>412</v>
      </c>
      <c r="L48" s="127" t="s">
        <v>451</v>
      </c>
      <c r="M48" s="124"/>
      <c r="N48" s="124"/>
    </row>
    <row r="49" spans="4:14">
      <c r="D49" s="124" t="s">
        <v>154</v>
      </c>
      <c r="E49" s="126" t="s">
        <v>194</v>
      </c>
      <c r="F49" s="127" t="s">
        <v>233</v>
      </c>
      <c r="G49" s="126" t="s">
        <v>259</v>
      </c>
      <c r="H49" s="98" t="s">
        <v>297</v>
      </c>
      <c r="I49" s="98" t="s">
        <v>336</v>
      </c>
      <c r="J49" s="98" t="s">
        <v>375</v>
      </c>
      <c r="K49" s="98" t="s">
        <v>413</v>
      </c>
      <c r="L49" s="127" t="s">
        <v>452</v>
      </c>
      <c r="M49" s="124"/>
      <c r="N49" s="124"/>
    </row>
    <row r="50" spans="4:14">
      <c r="D50" s="124" t="s">
        <v>155</v>
      </c>
      <c r="E50" s="126" t="s">
        <v>195</v>
      </c>
      <c r="F50" s="127" t="s">
        <v>234</v>
      </c>
      <c r="G50" s="126" t="s">
        <v>260</v>
      </c>
      <c r="H50" s="98" t="s">
        <v>298</v>
      </c>
      <c r="I50" s="98" t="s">
        <v>337</v>
      </c>
      <c r="J50" s="98" t="s">
        <v>376</v>
      </c>
      <c r="K50" s="98" t="s">
        <v>414</v>
      </c>
      <c r="L50" s="127" t="s">
        <v>453</v>
      </c>
      <c r="M50" s="124"/>
      <c r="N50" s="124"/>
    </row>
    <row r="51" spans="4:14">
      <c r="D51" s="124" t="s">
        <v>156</v>
      </c>
      <c r="E51" s="126" t="s">
        <v>196</v>
      </c>
      <c r="F51" s="127" t="s">
        <v>235</v>
      </c>
      <c r="G51" s="126" t="s">
        <v>261</v>
      </c>
      <c r="H51" s="98" t="s">
        <v>299</v>
      </c>
      <c r="I51" s="98" t="s">
        <v>338</v>
      </c>
      <c r="J51" s="98" t="s">
        <v>377</v>
      </c>
      <c r="K51" s="98" t="s">
        <v>415</v>
      </c>
      <c r="L51" s="127" t="s">
        <v>454</v>
      </c>
      <c r="M51" s="124"/>
      <c r="N51" s="124"/>
    </row>
    <row r="52" spans="4:14">
      <c r="D52" s="124" t="s">
        <v>157</v>
      </c>
      <c r="E52" s="126" t="s">
        <v>197</v>
      </c>
      <c r="F52" s="127" t="s">
        <v>236</v>
      </c>
      <c r="G52" s="126" t="s">
        <v>262</v>
      </c>
      <c r="H52" s="98" t="s">
        <v>300</v>
      </c>
      <c r="I52" s="98" t="s">
        <v>339</v>
      </c>
      <c r="J52" s="98" t="s">
        <v>378</v>
      </c>
      <c r="K52" s="98" t="s">
        <v>416</v>
      </c>
      <c r="L52" s="127" t="s">
        <v>455</v>
      </c>
      <c r="M52" s="124"/>
      <c r="N52" s="124"/>
    </row>
    <row r="53" spans="4:14">
      <c r="D53" s="124" t="s">
        <v>158</v>
      </c>
      <c r="E53" s="126" t="s">
        <v>198</v>
      </c>
      <c r="F53" s="127" t="s">
        <v>237</v>
      </c>
      <c r="G53" s="126" t="s">
        <v>263</v>
      </c>
      <c r="H53" s="98" t="s">
        <v>301</v>
      </c>
      <c r="I53" s="98" t="s">
        <v>340</v>
      </c>
      <c r="J53" s="98" t="s">
        <v>379</v>
      </c>
      <c r="K53" s="98" t="s">
        <v>417</v>
      </c>
      <c r="L53" s="127" t="s">
        <v>456</v>
      </c>
      <c r="M53" s="124"/>
      <c r="N53" s="124"/>
    </row>
    <row r="54" spans="4:14">
      <c r="D54" s="124" t="s">
        <v>159</v>
      </c>
      <c r="E54" s="126" t="s">
        <v>199</v>
      </c>
      <c r="F54" s="127" t="s">
        <v>238</v>
      </c>
      <c r="G54" s="126" t="s">
        <v>264</v>
      </c>
      <c r="H54" s="98" t="s">
        <v>302</v>
      </c>
      <c r="I54" s="98" t="s">
        <v>341</v>
      </c>
      <c r="J54" s="98" t="s">
        <v>380</v>
      </c>
      <c r="K54" s="98" t="s">
        <v>418</v>
      </c>
      <c r="L54" s="127" t="s">
        <v>457</v>
      </c>
      <c r="M54" s="124"/>
      <c r="N54" s="124"/>
    </row>
    <row r="55" spans="4:14">
      <c r="D55" s="124" t="s">
        <v>160</v>
      </c>
      <c r="E55" s="126" t="s">
        <v>200</v>
      </c>
      <c r="F55" s="127" t="s">
        <v>239</v>
      </c>
      <c r="G55" s="126" t="s">
        <v>265</v>
      </c>
      <c r="H55" s="98" t="s">
        <v>303</v>
      </c>
      <c r="I55" s="98" t="s">
        <v>342</v>
      </c>
      <c r="J55" s="98" t="s">
        <v>381</v>
      </c>
      <c r="K55" s="98" t="s">
        <v>419</v>
      </c>
      <c r="L55" s="127" t="s">
        <v>458</v>
      </c>
      <c r="M55" s="124"/>
      <c r="N55" s="124"/>
    </row>
    <row r="56" spans="4:14">
      <c r="D56" s="124" t="s">
        <v>161</v>
      </c>
      <c r="E56" s="126" t="s">
        <v>201</v>
      </c>
      <c r="F56" s="127" t="s">
        <v>240</v>
      </c>
      <c r="G56" s="126" t="s">
        <v>266</v>
      </c>
      <c r="H56" s="98" t="s">
        <v>304</v>
      </c>
      <c r="I56" s="98" t="s">
        <v>343</v>
      </c>
      <c r="J56" s="98" t="s">
        <v>382</v>
      </c>
      <c r="K56" s="98" t="s">
        <v>420</v>
      </c>
      <c r="L56" s="127" t="s">
        <v>459</v>
      </c>
      <c r="M56" s="124"/>
      <c r="N56" s="124"/>
    </row>
    <row r="57" spans="4:14">
      <c r="D57" s="124" t="s">
        <v>162</v>
      </c>
      <c r="E57" s="126" t="s">
        <v>202</v>
      </c>
      <c r="F57" s="127" t="s">
        <v>241</v>
      </c>
      <c r="G57" s="126" t="s">
        <v>267</v>
      </c>
      <c r="H57" s="98" t="s">
        <v>305</v>
      </c>
      <c r="I57" s="98" t="s">
        <v>344</v>
      </c>
      <c r="J57" s="98" t="s">
        <v>383</v>
      </c>
      <c r="K57" s="98" t="s">
        <v>421</v>
      </c>
      <c r="L57" s="127" t="s">
        <v>460</v>
      </c>
      <c r="M57" s="124"/>
      <c r="N57" s="124"/>
    </row>
    <row r="58" spans="4:14">
      <c r="D58" s="124" t="s">
        <v>163</v>
      </c>
      <c r="E58" s="126" t="s">
        <v>203</v>
      </c>
      <c r="F58" s="127" t="s">
        <v>242</v>
      </c>
      <c r="G58" s="126" t="s">
        <v>268</v>
      </c>
      <c r="H58" s="98" t="s">
        <v>306</v>
      </c>
      <c r="I58" s="98" t="s">
        <v>345</v>
      </c>
      <c r="J58" s="98" t="s">
        <v>384</v>
      </c>
      <c r="K58" s="98" t="s">
        <v>422</v>
      </c>
      <c r="L58" s="127"/>
      <c r="M58" s="124"/>
      <c r="N58" s="124"/>
    </row>
    <row r="59" spans="4:14">
      <c r="D59" s="124" t="s">
        <v>164</v>
      </c>
      <c r="E59" s="126" t="s">
        <v>204</v>
      </c>
      <c r="F59" s="127" t="s">
        <v>243</v>
      </c>
      <c r="G59" s="126" t="s">
        <v>269</v>
      </c>
      <c r="H59" s="98" t="s">
        <v>307</v>
      </c>
      <c r="I59" s="98" t="s">
        <v>346</v>
      </c>
      <c r="J59" s="98" t="s">
        <v>385</v>
      </c>
      <c r="K59" s="98" t="s">
        <v>423</v>
      </c>
      <c r="L59" s="127"/>
      <c r="M59" s="124"/>
      <c r="N59" s="124"/>
    </row>
    <row r="60" spans="4:14">
      <c r="D60" s="124" t="s">
        <v>165</v>
      </c>
      <c r="E60" s="126" t="s">
        <v>205</v>
      </c>
      <c r="F60" s="127" t="s">
        <v>244</v>
      </c>
      <c r="G60" s="126" t="s">
        <v>270</v>
      </c>
      <c r="H60" s="98" t="s">
        <v>308</v>
      </c>
      <c r="I60" s="98" t="s">
        <v>347</v>
      </c>
      <c r="J60" s="98" t="s">
        <v>386</v>
      </c>
      <c r="K60" s="98" t="s">
        <v>424</v>
      </c>
      <c r="L60" s="127"/>
      <c r="M60" s="124"/>
      <c r="N60" s="124"/>
    </row>
    <row r="61" spans="4:14">
      <c r="D61" s="124" t="s">
        <v>166</v>
      </c>
      <c r="E61" s="126" t="s">
        <v>206</v>
      </c>
      <c r="F61" s="127" t="s">
        <v>245</v>
      </c>
      <c r="G61" s="126" t="s">
        <v>271</v>
      </c>
      <c r="H61" s="98" t="s">
        <v>309</v>
      </c>
      <c r="I61" s="98" t="s">
        <v>348</v>
      </c>
      <c r="J61" s="98" t="s">
        <v>387</v>
      </c>
      <c r="K61" s="98" t="s">
        <v>425</v>
      </c>
      <c r="L61" s="127"/>
      <c r="M61" s="124"/>
      <c r="N61" s="124"/>
    </row>
    <row r="62" spans="4:14">
      <c r="D62" s="124" t="s">
        <v>167</v>
      </c>
      <c r="E62" s="126" t="s">
        <v>207</v>
      </c>
      <c r="F62" s="127" t="s">
        <v>246</v>
      </c>
      <c r="G62" s="126" t="s">
        <v>272</v>
      </c>
      <c r="H62" s="98" t="s">
        <v>310</v>
      </c>
      <c r="I62" s="98" t="s">
        <v>349</v>
      </c>
      <c r="J62" s="98" t="s">
        <v>388</v>
      </c>
      <c r="K62" s="98" t="s">
        <v>426</v>
      </c>
      <c r="L62" s="127"/>
      <c r="M62" s="124"/>
      <c r="N62" s="124"/>
    </row>
    <row r="63" spans="4:14">
      <c r="D63" s="124" t="s">
        <v>168</v>
      </c>
      <c r="E63" s="126" t="s">
        <v>208</v>
      </c>
      <c r="F63" s="127" t="s">
        <v>247</v>
      </c>
      <c r="G63" s="126" t="s">
        <v>273</v>
      </c>
      <c r="H63" s="98" t="s">
        <v>311</v>
      </c>
      <c r="I63" s="98" t="s">
        <v>350</v>
      </c>
      <c r="J63" s="98" t="s">
        <v>389</v>
      </c>
      <c r="K63" s="98" t="s">
        <v>427</v>
      </c>
      <c r="L63" s="127"/>
      <c r="M63" s="124"/>
      <c r="N63" s="124"/>
    </row>
    <row r="64" spans="4:14">
      <c r="D64" s="124" t="s">
        <v>169</v>
      </c>
      <c r="E64" s="126" t="s">
        <v>209</v>
      </c>
      <c r="F64" s="127" t="s">
        <v>248</v>
      </c>
      <c r="G64" s="126" t="s">
        <v>199</v>
      </c>
      <c r="H64" s="98" t="s">
        <v>312</v>
      </c>
      <c r="I64" s="98" t="s">
        <v>351</v>
      </c>
      <c r="J64" s="98" t="s">
        <v>390</v>
      </c>
      <c r="K64" s="98" t="s">
        <v>428</v>
      </c>
      <c r="L64" s="127"/>
      <c r="M64" s="124"/>
      <c r="N64" s="124"/>
    </row>
    <row r="65" spans="4:14">
      <c r="D65" s="124" t="s">
        <v>170</v>
      </c>
      <c r="E65" s="126" t="s">
        <v>210</v>
      </c>
      <c r="F65" s="127"/>
      <c r="G65" s="126" t="s">
        <v>274</v>
      </c>
      <c r="H65" s="98" t="s">
        <v>313</v>
      </c>
      <c r="I65" s="98" t="s">
        <v>352</v>
      </c>
      <c r="J65" s="98" t="s">
        <v>391</v>
      </c>
      <c r="K65" s="98" t="s">
        <v>429</v>
      </c>
      <c r="L65" s="127"/>
      <c r="M65" s="124"/>
      <c r="N65" s="124"/>
    </row>
    <row r="66" spans="4:14">
      <c r="D66" s="124" t="s">
        <v>171</v>
      </c>
      <c r="E66" s="126" t="s">
        <v>211</v>
      </c>
      <c r="F66" s="127"/>
      <c r="G66" s="126" t="s">
        <v>275</v>
      </c>
      <c r="H66" s="98" t="s">
        <v>314</v>
      </c>
      <c r="I66" s="98" t="s">
        <v>353</v>
      </c>
      <c r="J66" s="98" t="s">
        <v>392</v>
      </c>
      <c r="K66" s="98" t="s">
        <v>430</v>
      </c>
      <c r="L66" s="127"/>
      <c r="M66" s="124"/>
      <c r="N66" s="124"/>
    </row>
    <row r="67" spans="4:14">
      <c r="D67" s="124" t="s">
        <v>172</v>
      </c>
      <c r="E67" s="126" t="s">
        <v>212</v>
      </c>
      <c r="F67" s="127"/>
      <c r="G67" s="126" t="s">
        <v>276</v>
      </c>
      <c r="H67" s="98" t="s">
        <v>315</v>
      </c>
      <c r="I67" s="98" t="s">
        <v>354</v>
      </c>
      <c r="J67" s="98" t="s">
        <v>393</v>
      </c>
      <c r="K67" s="98" t="s">
        <v>431</v>
      </c>
      <c r="L67" s="127"/>
      <c r="M67" s="124"/>
      <c r="N67" s="124"/>
    </row>
    <row r="68" spans="4:14">
      <c r="D68" s="124" t="s">
        <v>173</v>
      </c>
      <c r="E68" s="126" t="s">
        <v>213</v>
      </c>
      <c r="F68" s="127"/>
      <c r="G68" s="126" t="s">
        <v>277</v>
      </c>
      <c r="H68" s="98" t="s">
        <v>316</v>
      </c>
      <c r="I68" s="98" t="s">
        <v>355</v>
      </c>
      <c r="J68" s="98" t="s">
        <v>394</v>
      </c>
      <c r="K68" s="98" t="s">
        <v>432</v>
      </c>
      <c r="L68" s="127"/>
      <c r="M68" s="124"/>
      <c r="N68" s="124"/>
    </row>
    <row r="69" spans="4:14">
      <c r="D69" s="124" t="s">
        <v>174</v>
      </c>
      <c r="E69" s="126" t="s">
        <v>214</v>
      </c>
      <c r="F69" s="127"/>
      <c r="G69" s="126" t="s">
        <v>278</v>
      </c>
      <c r="H69" s="98" t="s">
        <v>317</v>
      </c>
      <c r="I69" s="98" t="s">
        <v>356</v>
      </c>
      <c r="J69" s="98" t="s">
        <v>395</v>
      </c>
      <c r="K69" s="98" t="s">
        <v>433</v>
      </c>
      <c r="L69" s="127"/>
      <c r="M69" s="124"/>
      <c r="N69" s="124"/>
    </row>
    <row r="70" spans="4:14">
      <c r="D70" s="124" t="s">
        <v>175</v>
      </c>
      <c r="E70" s="126" t="s">
        <v>215</v>
      </c>
      <c r="F70" s="127"/>
      <c r="G70" s="126" t="s">
        <v>279</v>
      </c>
      <c r="H70" s="98" t="s">
        <v>318</v>
      </c>
      <c r="I70" s="98" t="s">
        <v>357</v>
      </c>
      <c r="J70" s="98" t="s">
        <v>396</v>
      </c>
      <c r="K70" s="98" t="s">
        <v>434</v>
      </c>
      <c r="L70" s="127"/>
      <c r="M70" s="124"/>
      <c r="N70" s="124"/>
    </row>
    <row r="71" spans="4:14">
      <c r="D71" s="124" t="s">
        <v>176</v>
      </c>
      <c r="E71" s="126" t="s">
        <v>216</v>
      </c>
      <c r="F71" s="127"/>
      <c r="G71" s="126" t="s">
        <v>280</v>
      </c>
      <c r="H71" s="98" t="s">
        <v>319</v>
      </c>
      <c r="I71" s="98" t="s">
        <v>358</v>
      </c>
      <c r="J71" s="98" t="s">
        <v>397</v>
      </c>
      <c r="K71" s="98" t="s">
        <v>435</v>
      </c>
      <c r="L71" s="127"/>
      <c r="M71" s="124"/>
      <c r="N71" s="124"/>
    </row>
    <row r="72" spans="4:14">
      <c r="D72" s="124" t="s">
        <v>177</v>
      </c>
      <c r="E72" s="126" t="s">
        <v>217</v>
      </c>
      <c r="F72" s="127"/>
      <c r="G72" s="126" t="s">
        <v>281</v>
      </c>
      <c r="H72" s="98" t="s">
        <v>320</v>
      </c>
      <c r="I72" s="98" t="s">
        <v>359</v>
      </c>
      <c r="J72" s="98" t="s">
        <v>398</v>
      </c>
      <c r="K72" s="98" t="s">
        <v>436</v>
      </c>
      <c r="L72" s="127"/>
      <c r="M72" s="124"/>
      <c r="N72" s="124"/>
    </row>
    <row r="73" spans="4:14">
      <c r="D73" s="124" t="s">
        <v>178</v>
      </c>
      <c r="E73" s="126" t="s">
        <v>218</v>
      </c>
      <c r="F73" s="127"/>
      <c r="G73" s="126" t="s">
        <v>282</v>
      </c>
      <c r="H73" s="98" t="s">
        <v>321</v>
      </c>
      <c r="I73" s="98" t="s">
        <v>360</v>
      </c>
      <c r="J73" s="98" t="s">
        <v>399</v>
      </c>
      <c r="K73" s="98" t="s">
        <v>437</v>
      </c>
      <c r="L73" s="127"/>
      <c r="M73" s="124"/>
      <c r="N73" s="124"/>
    </row>
    <row r="74" spans="4:14">
      <c r="D74" s="124" t="s">
        <v>179</v>
      </c>
      <c r="E74" s="126" t="s">
        <v>219</v>
      </c>
      <c r="F74" s="127"/>
      <c r="G74" s="126" t="s">
        <v>283</v>
      </c>
      <c r="H74" s="98" t="s">
        <v>322</v>
      </c>
      <c r="I74" s="98" t="s">
        <v>361</v>
      </c>
      <c r="J74" s="98" t="s">
        <v>400</v>
      </c>
      <c r="K74" s="98" t="s">
        <v>438</v>
      </c>
      <c r="L74" s="127"/>
      <c r="M74" s="124"/>
      <c r="N74" s="124"/>
    </row>
    <row r="75" spans="4:14">
      <c r="D75" s="124" t="s">
        <v>180</v>
      </c>
      <c r="E75" s="126" t="s">
        <v>220</v>
      </c>
      <c r="F75" s="127"/>
      <c r="G75" s="126" t="s">
        <v>284</v>
      </c>
      <c r="H75" s="98" t="s">
        <v>323</v>
      </c>
      <c r="I75" s="98" t="s">
        <v>362</v>
      </c>
      <c r="J75" s="98" t="s">
        <v>401</v>
      </c>
      <c r="K75" s="98" t="s">
        <v>439</v>
      </c>
      <c r="L75" s="127"/>
      <c r="M75" s="124"/>
      <c r="N75" s="124"/>
    </row>
    <row r="76" spans="4:14">
      <c r="D76" s="124" t="s">
        <v>181</v>
      </c>
      <c r="E76" s="126" t="s">
        <v>221</v>
      </c>
      <c r="F76" s="127"/>
      <c r="G76" s="126" t="s">
        <v>285</v>
      </c>
      <c r="H76" s="98" t="s">
        <v>324</v>
      </c>
      <c r="I76" s="98" t="s">
        <v>363</v>
      </c>
      <c r="J76" s="98" t="s">
        <v>402</v>
      </c>
      <c r="K76" s="98" t="s">
        <v>440</v>
      </c>
      <c r="L76" s="127"/>
      <c r="M76" s="124"/>
      <c r="N76" s="124"/>
    </row>
    <row r="77" spans="4:14">
      <c r="D77" s="124" t="s">
        <v>182</v>
      </c>
      <c r="E77" s="126" t="s">
        <v>222</v>
      </c>
      <c r="F77" s="127"/>
      <c r="G77" s="126" t="s">
        <v>286</v>
      </c>
      <c r="H77" s="98" t="s">
        <v>325</v>
      </c>
      <c r="I77" s="98" t="s">
        <v>364</v>
      </c>
      <c r="J77" s="98" t="s">
        <v>403</v>
      </c>
      <c r="K77" s="98" t="s">
        <v>441</v>
      </c>
      <c r="L77" s="127"/>
      <c r="M77" s="124"/>
      <c r="N77" s="124"/>
    </row>
    <row r="78" spans="4:14">
      <c r="D78" s="124" t="s">
        <v>183</v>
      </c>
      <c r="E78" s="126" t="s">
        <v>223</v>
      </c>
      <c r="F78" s="127"/>
      <c r="G78" s="126" t="s">
        <v>287</v>
      </c>
      <c r="H78" s="98" t="s">
        <v>326</v>
      </c>
      <c r="I78" s="98" t="s">
        <v>365</v>
      </c>
      <c r="J78" s="98" t="s">
        <v>404</v>
      </c>
      <c r="K78" s="98" t="s">
        <v>442</v>
      </c>
      <c r="L78" s="127"/>
      <c r="M78" s="124"/>
      <c r="N78" s="124"/>
    </row>
    <row r="79" spans="4:14" ht="15.75" thickBot="1">
      <c r="D79" s="125" t="s">
        <v>184</v>
      </c>
      <c r="E79" s="128" t="s">
        <v>224</v>
      </c>
      <c r="F79" s="129"/>
      <c r="G79" s="128" t="s">
        <v>288</v>
      </c>
      <c r="H79" s="130" t="s">
        <v>327</v>
      </c>
      <c r="I79" s="130" t="s">
        <v>366</v>
      </c>
      <c r="J79" s="130" t="s">
        <v>405</v>
      </c>
      <c r="K79" s="130" t="s">
        <v>443</v>
      </c>
      <c r="L79" s="129"/>
      <c r="M79" s="125"/>
      <c r="N79" s="125"/>
    </row>
    <row r="80" spans="4:14">
      <c r="D80" s="123" t="s">
        <v>469</v>
      </c>
    </row>
  </sheetData>
  <mergeCells count="2">
    <mergeCell ref="G40:L40"/>
    <mergeCell ref="E40:F40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3"/>
  <dimension ref="C2:J22"/>
  <sheetViews>
    <sheetView workbookViewId="0">
      <selection activeCell="C22" sqref="C22"/>
    </sheetView>
  </sheetViews>
  <sheetFormatPr baseColWidth="10" defaultRowHeight="15"/>
  <cols>
    <col min="3" max="3" width="27" customWidth="1"/>
    <col min="4" max="4" width="39.140625" customWidth="1"/>
    <col min="10" max="10" width="20.140625" customWidth="1"/>
  </cols>
  <sheetData>
    <row r="2" spans="3:10">
      <c r="C2" s="116" t="s">
        <v>129</v>
      </c>
    </row>
    <row r="4" spans="3:10" ht="45">
      <c r="C4" s="1" t="s">
        <v>0</v>
      </c>
      <c r="D4" s="4" t="s">
        <v>6</v>
      </c>
      <c r="E4" s="6" t="s">
        <v>9</v>
      </c>
      <c r="F4" s="6">
        <v>10</v>
      </c>
      <c r="G4" s="6">
        <v>51</v>
      </c>
      <c r="H4" s="6">
        <v>52</v>
      </c>
      <c r="I4" s="6">
        <v>77</v>
      </c>
      <c r="J4" s="14" t="s">
        <v>10</v>
      </c>
    </row>
    <row r="5" spans="3:10">
      <c r="C5" s="187" t="s">
        <v>1</v>
      </c>
      <c r="D5" s="5">
        <v>2019</v>
      </c>
      <c r="E5" s="7">
        <v>2523</v>
      </c>
      <c r="F5" s="7">
        <v>7182</v>
      </c>
      <c r="G5" s="7">
        <v>24039</v>
      </c>
      <c r="H5" s="7">
        <v>53</v>
      </c>
      <c r="I5" s="7">
        <v>30</v>
      </c>
      <c r="J5" s="15">
        <f>SUM(E5:I5)</f>
        <v>33827</v>
      </c>
    </row>
    <row r="6" spans="3:10">
      <c r="C6" s="188"/>
      <c r="D6" s="5">
        <v>2020</v>
      </c>
      <c r="E6" s="7">
        <v>2536</v>
      </c>
      <c r="F6" s="7">
        <v>7178</v>
      </c>
      <c r="G6" s="7">
        <v>23990</v>
      </c>
      <c r="H6" s="7">
        <v>54</v>
      </c>
      <c r="I6" s="7">
        <v>30</v>
      </c>
      <c r="J6" s="15">
        <f>SUM(E6:I6)</f>
        <v>33788</v>
      </c>
    </row>
    <row r="7" spans="3:10">
      <c r="C7" s="188"/>
      <c r="D7" s="5" t="s">
        <v>7</v>
      </c>
      <c r="E7" s="7">
        <v>2489</v>
      </c>
      <c r="F7" s="7">
        <v>7156</v>
      </c>
      <c r="G7" s="7">
        <v>24056</v>
      </c>
      <c r="H7" s="7">
        <v>53</v>
      </c>
      <c r="I7" s="7">
        <v>25</v>
      </c>
      <c r="J7" s="16">
        <f>SUM(E7:I7)</f>
        <v>33779</v>
      </c>
    </row>
    <row r="8" spans="3:10">
      <c r="C8" s="189"/>
      <c r="D8" s="5" t="s">
        <v>8</v>
      </c>
      <c r="E8" s="8">
        <f>((E6*100)/E7)-100</f>
        <v>1.8883085576536729</v>
      </c>
      <c r="F8" s="8">
        <f t="shared" ref="F8:J8" si="0">((F6*100)/F7)-100</f>
        <v>0.30743432084963729</v>
      </c>
      <c r="G8" s="8">
        <f t="shared" si="0"/>
        <v>-0.27435982707017104</v>
      </c>
      <c r="H8" s="8">
        <f t="shared" si="0"/>
        <v>1.8867924528301927</v>
      </c>
      <c r="I8" s="8">
        <f t="shared" si="0"/>
        <v>20</v>
      </c>
      <c r="J8" s="8">
        <f t="shared" si="0"/>
        <v>2.6643772758220052E-2</v>
      </c>
    </row>
    <row r="9" spans="3:10">
      <c r="C9" s="187" t="s">
        <v>2</v>
      </c>
      <c r="D9" s="5">
        <v>2019</v>
      </c>
      <c r="E9" s="9">
        <v>64.3</v>
      </c>
      <c r="F9" s="9">
        <v>65.5</v>
      </c>
      <c r="G9" s="9">
        <v>64.5</v>
      </c>
      <c r="H9" s="9">
        <v>64.8</v>
      </c>
      <c r="I9" s="9">
        <v>64.7</v>
      </c>
      <c r="J9" s="17">
        <f>AVERAGE(E9:I9)</f>
        <v>64.760000000000005</v>
      </c>
    </row>
    <row r="10" spans="3:10">
      <c r="C10" s="188"/>
      <c r="D10" s="5">
        <v>2020</v>
      </c>
      <c r="E10" s="9">
        <v>59</v>
      </c>
      <c r="F10" s="9">
        <v>58</v>
      </c>
      <c r="G10" s="9">
        <v>63</v>
      </c>
      <c r="H10" s="9">
        <v>64</v>
      </c>
      <c r="I10" s="9">
        <v>61</v>
      </c>
      <c r="J10" s="17">
        <f>AVERAGE(E10:I10)</f>
        <v>61</v>
      </c>
    </row>
    <row r="11" spans="3:10">
      <c r="C11" s="188"/>
      <c r="D11" s="5" t="s">
        <v>7</v>
      </c>
      <c r="E11" s="9">
        <v>69</v>
      </c>
      <c r="F11" s="9">
        <v>69</v>
      </c>
      <c r="G11" s="9">
        <v>68</v>
      </c>
      <c r="H11" s="9">
        <v>68</v>
      </c>
      <c r="I11" s="9">
        <v>68</v>
      </c>
      <c r="J11" s="17">
        <f>AVERAGE(E11:I11)</f>
        <v>68.400000000000006</v>
      </c>
    </row>
    <row r="12" spans="3:10">
      <c r="C12" s="189"/>
      <c r="D12" s="5" t="s">
        <v>8</v>
      </c>
      <c r="E12" s="8">
        <f>((E10*100)/E11)-100</f>
        <v>-14.492753623188406</v>
      </c>
      <c r="F12" s="8">
        <f t="shared" ref="F12:J12" si="1">((F10*100)/F11)-100</f>
        <v>-15.94202898550725</v>
      </c>
      <c r="G12" s="8">
        <f t="shared" si="1"/>
        <v>-7.3529411764705941</v>
      </c>
      <c r="H12" s="8">
        <f t="shared" si="1"/>
        <v>-5.8823529411764639</v>
      </c>
      <c r="I12" s="8">
        <f t="shared" si="1"/>
        <v>-10.294117647058826</v>
      </c>
      <c r="J12" s="8">
        <f t="shared" si="1"/>
        <v>-10.818713450292407</v>
      </c>
    </row>
    <row r="13" spans="3:10">
      <c r="C13" s="187" t="s">
        <v>3</v>
      </c>
      <c r="D13" s="5">
        <v>2019</v>
      </c>
      <c r="E13" s="7">
        <v>162131</v>
      </c>
      <c r="F13" s="7">
        <v>470261</v>
      </c>
      <c r="G13" s="7">
        <v>1549552</v>
      </c>
      <c r="H13" s="7">
        <v>3435</v>
      </c>
      <c r="I13" s="7">
        <v>1824</v>
      </c>
      <c r="J13" s="15">
        <f>SUM(E13:I13)</f>
        <v>2187203</v>
      </c>
    </row>
    <row r="14" spans="3:10">
      <c r="C14" s="188"/>
      <c r="D14" s="5">
        <v>2020</v>
      </c>
      <c r="E14" s="7">
        <v>148878</v>
      </c>
      <c r="F14" s="7">
        <v>417178</v>
      </c>
      <c r="G14" s="7">
        <v>1503169</v>
      </c>
      <c r="H14" s="7">
        <v>3485</v>
      </c>
      <c r="I14" s="7">
        <v>1838</v>
      </c>
      <c r="J14" s="15">
        <f>SUM(E14:I14)</f>
        <v>2074548</v>
      </c>
    </row>
    <row r="15" spans="3:10">
      <c r="C15" s="188"/>
      <c r="D15" s="5" t="s">
        <v>7</v>
      </c>
      <c r="E15" s="7">
        <v>172368</v>
      </c>
      <c r="F15" s="7">
        <v>492181</v>
      </c>
      <c r="G15" s="7">
        <v>1644821</v>
      </c>
      <c r="H15" s="7">
        <v>3611</v>
      </c>
      <c r="I15" s="7">
        <v>1688</v>
      </c>
      <c r="J15" s="15">
        <f>SUM(E15:I15)</f>
        <v>2314669</v>
      </c>
    </row>
    <row r="16" spans="3:10">
      <c r="C16" s="189"/>
      <c r="D16" s="5" t="s">
        <v>8</v>
      </c>
      <c r="E16" s="8">
        <f>((E14*100)/E15)-100</f>
        <v>-13.627819548872182</v>
      </c>
      <c r="F16" s="8">
        <f t="shared" ref="F16:J16" si="2">((F14*100)/F15)-100</f>
        <v>-15.238906012219076</v>
      </c>
      <c r="G16" s="8">
        <f t="shared" si="2"/>
        <v>-8.6120009411358467</v>
      </c>
      <c r="H16" s="8">
        <f t="shared" si="2"/>
        <v>-3.4893381334810272</v>
      </c>
      <c r="I16" s="8">
        <f t="shared" si="2"/>
        <v>8.8862559241706123</v>
      </c>
      <c r="J16" s="8">
        <f t="shared" si="2"/>
        <v>-10.373880671491264</v>
      </c>
    </row>
    <row r="17" spans="3:10">
      <c r="C17" s="187" t="s">
        <v>4</v>
      </c>
      <c r="D17" s="5">
        <v>2020</v>
      </c>
      <c r="E17" s="10">
        <v>16393</v>
      </c>
      <c r="F17" s="10">
        <v>37739</v>
      </c>
      <c r="G17" s="10">
        <v>258496</v>
      </c>
      <c r="H17" s="10">
        <v>617</v>
      </c>
      <c r="I17" s="10">
        <v>273</v>
      </c>
      <c r="J17" s="16">
        <f>SUM(E17:I17)</f>
        <v>313518</v>
      </c>
    </row>
    <row r="18" spans="3:10">
      <c r="C18" s="188"/>
      <c r="D18" s="5">
        <v>2019</v>
      </c>
      <c r="E18" s="11">
        <v>10237</v>
      </c>
      <c r="F18" s="11">
        <v>23225</v>
      </c>
      <c r="G18" s="11">
        <v>195197</v>
      </c>
      <c r="H18" s="11">
        <v>324</v>
      </c>
      <c r="I18" s="11">
        <v>32</v>
      </c>
      <c r="J18" s="16">
        <f>SUM(E18:I18)</f>
        <v>229015</v>
      </c>
    </row>
    <row r="19" spans="3:10">
      <c r="C19" s="188"/>
      <c r="D19" s="5" t="s">
        <v>7</v>
      </c>
      <c r="E19" s="12">
        <v>16529</v>
      </c>
      <c r="F19" s="12">
        <v>42553</v>
      </c>
      <c r="G19" s="12">
        <v>254680</v>
      </c>
      <c r="H19" s="12">
        <v>455</v>
      </c>
      <c r="I19" s="12">
        <v>129</v>
      </c>
      <c r="J19" s="16">
        <f>SUM(E19:I19)</f>
        <v>314346</v>
      </c>
    </row>
    <row r="20" spans="3:10">
      <c r="C20" s="189"/>
      <c r="D20" s="5" t="s">
        <v>8</v>
      </c>
      <c r="E20" s="8">
        <f>((E18*100)/E19)-100</f>
        <v>-38.066428701070848</v>
      </c>
      <c r="F20" s="8">
        <f t="shared" ref="F20:J20" si="3">((F18*100)/F19)-100</f>
        <v>-45.421004394519777</v>
      </c>
      <c r="G20" s="8">
        <f t="shared" si="3"/>
        <v>-23.355976126904352</v>
      </c>
      <c r="H20" s="8">
        <f t="shared" si="3"/>
        <v>-28.791208791208788</v>
      </c>
      <c r="I20" s="8">
        <f t="shared" si="3"/>
        <v>-75.193798449612402</v>
      </c>
      <c r="J20" s="18">
        <f t="shared" si="3"/>
        <v>-27.145565714213006</v>
      </c>
    </row>
    <row r="21" spans="3:10">
      <c r="C21" s="2"/>
      <c r="H21" s="13"/>
    </row>
    <row r="22" spans="3:10" ht="15.75">
      <c r="C22" s="3" t="s">
        <v>5</v>
      </c>
      <c r="H22" s="13"/>
    </row>
  </sheetData>
  <mergeCells count="4">
    <mergeCell ref="C13:C16"/>
    <mergeCell ref="C17:C20"/>
    <mergeCell ref="C5:C8"/>
    <mergeCell ref="C9:C1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4"/>
  <dimension ref="C4:Q44"/>
  <sheetViews>
    <sheetView topLeftCell="A4" workbookViewId="0">
      <selection activeCell="C5" sqref="C5"/>
    </sheetView>
  </sheetViews>
  <sheetFormatPr baseColWidth="10" defaultRowHeight="15"/>
  <cols>
    <col min="2" max="2" width="18.85546875" customWidth="1"/>
    <col min="3" max="3" width="26.7109375" customWidth="1"/>
  </cols>
  <sheetData>
    <row r="4" spans="3:9">
      <c r="C4" s="19" t="s">
        <v>479</v>
      </c>
    </row>
    <row r="5" spans="3:9">
      <c r="C5" s="36"/>
      <c r="D5" s="190" t="s">
        <v>19</v>
      </c>
      <c r="E5" s="190"/>
      <c r="F5" s="190"/>
      <c r="G5" s="191" t="s">
        <v>30</v>
      </c>
      <c r="H5" s="192"/>
      <c r="I5" s="193"/>
    </row>
    <row r="6" spans="3:9">
      <c r="C6" s="37"/>
      <c r="D6" s="38" t="s">
        <v>31</v>
      </c>
      <c r="E6" s="38" t="s">
        <v>32</v>
      </c>
      <c r="F6" s="39" t="s">
        <v>33</v>
      </c>
      <c r="G6" s="38" t="s">
        <v>31</v>
      </c>
      <c r="H6" s="38" t="s">
        <v>32</v>
      </c>
      <c r="I6" s="39" t="s">
        <v>33</v>
      </c>
    </row>
    <row r="7" spans="3:9">
      <c r="C7" s="25" t="s">
        <v>474</v>
      </c>
      <c r="D7" s="167">
        <v>355</v>
      </c>
      <c r="E7" s="167">
        <v>235</v>
      </c>
      <c r="F7" s="168">
        <v>581</v>
      </c>
      <c r="G7" s="169">
        <v>3322</v>
      </c>
      <c r="H7" s="168">
        <v>1130</v>
      </c>
      <c r="I7" s="168">
        <v>4452</v>
      </c>
    </row>
    <row r="8" spans="3:9">
      <c r="C8" s="24" t="s">
        <v>475</v>
      </c>
      <c r="D8" s="167">
        <v>972</v>
      </c>
      <c r="E8" s="167">
        <v>710</v>
      </c>
      <c r="F8" s="168">
        <v>1682</v>
      </c>
      <c r="G8" s="169">
        <v>3134</v>
      </c>
      <c r="H8" s="168">
        <v>1345</v>
      </c>
      <c r="I8" s="168">
        <v>4479</v>
      </c>
    </row>
    <row r="9" spans="3:9">
      <c r="C9" s="24" t="s">
        <v>476</v>
      </c>
      <c r="D9" s="167">
        <v>3100</v>
      </c>
      <c r="E9" s="167">
        <v>2157</v>
      </c>
      <c r="F9" s="168">
        <v>5257</v>
      </c>
      <c r="G9" s="169">
        <v>6193</v>
      </c>
      <c r="H9" s="168">
        <v>3192</v>
      </c>
      <c r="I9" s="168">
        <v>9385</v>
      </c>
    </row>
    <row r="10" spans="3:9">
      <c r="C10" s="24" t="s">
        <v>477</v>
      </c>
      <c r="D10" s="167">
        <v>6</v>
      </c>
      <c r="E10" s="167">
        <v>17</v>
      </c>
      <c r="F10" s="168">
        <v>23</v>
      </c>
      <c r="G10" s="169">
        <v>1852</v>
      </c>
      <c r="H10" s="168">
        <v>491</v>
      </c>
      <c r="I10" s="168">
        <v>2343</v>
      </c>
    </row>
    <row r="11" spans="3:9">
      <c r="C11" s="161" t="s">
        <v>24</v>
      </c>
      <c r="D11" s="170">
        <v>4433</v>
      </c>
      <c r="E11" s="170">
        <v>3119</v>
      </c>
      <c r="F11" s="170">
        <v>7552</v>
      </c>
      <c r="G11" s="170">
        <v>16381</v>
      </c>
      <c r="H11" s="170">
        <v>6816</v>
      </c>
      <c r="I11" s="170">
        <v>23197</v>
      </c>
    </row>
    <row r="12" spans="3:9">
      <c r="C12" s="162" t="s">
        <v>25</v>
      </c>
      <c r="D12" s="171">
        <f>SUM(D8:D10)</f>
        <v>4078</v>
      </c>
      <c r="E12" s="171">
        <f t="shared" ref="E12:I12" si="0">SUM(E8:E10)</f>
        <v>2884</v>
      </c>
      <c r="F12" s="171">
        <f t="shared" si="0"/>
        <v>6962</v>
      </c>
      <c r="G12" s="171">
        <f t="shared" si="0"/>
        <v>11179</v>
      </c>
      <c r="H12" s="171">
        <f t="shared" si="0"/>
        <v>5028</v>
      </c>
      <c r="I12" s="171">
        <f t="shared" si="0"/>
        <v>16207</v>
      </c>
    </row>
    <row r="13" spans="3:9">
      <c r="C13" s="160" t="s">
        <v>472</v>
      </c>
      <c r="D13" s="172">
        <v>5487</v>
      </c>
      <c r="E13" s="172">
        <v>3389</v>
      </c>
      <c r="F13" s="172">
        <v>8876</v>
      </c>
      <c r="G13" s="172">
        <v>27250</v>
      </c>
      <c r="H13" s="172">
        <v>10077</v>
      </c>
      <c r="I13" s="172">
        <v>37327</v>
      </c>
    </row>
    <row r="14" spans="3:9">
      <c r="C14" s="155" t="s">
        <v>27</v>
      </c>
      <c r="D14" s="173">
        <v>32601</v>
      </c>
      <c r="E14" s="173">
        <v>12881</v>
      </c>
      <c r="F14" s="173">
        <v>45482</v>
      </c>
      <c r="G14" s="173">
        <v>294220</v>
      </c>
      <c r="H14" s="173">
        <v>101000</v>
      </c>
      <c r="I14" s="173">
        <v>395220</v>
      </c>
    </row>
    <row r="15" spans="3:9">
      <c r="C15" s="40" t="s">
        <v>34</v>
      </c>
    </row>
    <row r="16" spans="3:9">
      <c r="C16" s="154" t="s">
        <v>478</v>
      </c>
    </row>
    <row r="20" spans="3:17">
      <c r="C20" s="19" t="s">
        <v>11</v>
      </c>
    </row>
    <row r="21" spans="3:17" ht="36.75" customHeight="1">
      <c r="C21" s="20"/>
      <c r="D21" s="194" t="s">
        <v>12</v>
      </c>
      <c r="E21" s="195"/>
      <c r="F21" s="198" t="s">
        <v>13</v>
      </c>
      <c r="G21" s="199"/>
      <c r="H21" s="200" t="s">
        <v>14</v>
      </c>
      <c r="I21" s="201"/>
      <c r="J21" s="198" t="s">
        <v>15</v>
      </c>
      <c r="K21" s="199"/>
      <c r="L21" s="198" t="s">
        <v>16</v>
      </c>
      <c r="M21" s="199"/>
      <c r="N21" s="194" t="s">
        <v>17</v>
      </c>
      <c r="O21" s="195"/>
      <c r="P21" s="194" t="s">
        <v>18</v>
      </c>
      <c r="Q21" s="195"/>
    </row>
    <row r="22" spans="3:17" ht="28.5" customHeight="1">
      <c r="C22" s="21"/>
      <c r="D22" s="202" t="s">
        <v>19</v>
      </c>
      <c r="E22" s="202" t="s">
        <v>20</v>
      </c>
      <c r="F22" s="196" t="s">
        <v>19</v>
      </c>
      <c r="G22" s="196" t="s">
        <v>20</v>
      </c>
      <c r="H22" s="196" t="s">
        <v>19</v>
      </c>
      <c r="I22" s="196" t="s">
        <v>20</v>
      </c>
      <c r="J22" s="196" t="s">
        <v>19</v>
      </c>
      <c r="K22" s="196" t="s">
        <v>20</v>
      </c>
      <c r="L22" s="196" t="s">
        <v>19</v>
      </c>
      <c r="M22" s="196" t="s">
        <v>20</v>
      </c>
      <c r="N22" s="202" t="s">
        <v>19</v>
      </c>
      <c r="O22" s="202" t="s">
        <v>20</v>
      </c>
      <c r="P22" s="202" t="s">
        <v>19</v>
      </c>
      <c r="Q22" s="202" t="s">
        <v>20</v>
      </c>
    </row>
    <row r="23" spans="3:17">
      <c r="C23" s="22"/>
      <c r="D23" s="203"/>
      <c r="E23" s="203"/>
      <c r="F23" s="197"/>
      <c r="G23" s="197"/>
      <c r="H23" s="197"/>
      <c r="I23" s="197"/>
      <c r="J23" s="197"/>
      <c r="K23" s="197"/>
      <c r="L23" s="197"/>
      <c r="M23" s="197"/>
      <c r="N23" s="203"/>
      <c r="O23" s="203"/>
      <c r="P23" s="203"/>
      <c r="Q23" s="203"/>
    </row>
    <row r="24" spans="3:17">
      <c r="C24" s="23" t="s">
        <v>474</v>
      </c>
      <c r="D24" s="166">
        <v>489</v>
      </c>
      <c r="E24" s="166">
        <v>3144</v>
      </c>
      <c r="F24" s="166">
        <v>11338</v>
      </c>
      <c r="G24" s="166">
        <v>24986</v>
      </c>
      <c r="H24" s="166">
        <v>10722</v>
      </c>
      <c r="I24" s="166">
        <v>20454</v>
      </c>
      <c r="J24" s="166">
        <v>10458</v>
      </c>
      <c r="K24" s="166">
        <v>17802</v>
      </c>
      <c r="L24" s="166">
        <v>5816</v>
      </c>
      <c r="M24" s="166">
        <v>5940</v>
      </c>
      <c r="N24" s="166">
        <v>1016</v>
      </c>
      <c r="O24" s="166">
        <v>5965</v>
      </c>
      <c r="P24" s="166">
        <v>865</v>
      </c>
      <c r="Q24" s="166">
        <v>5470</v>
      </c>
    </row>
    <row r="25" spans="3:17">
      <c r="C25" s="24" t="s">
        <v>475</v>
      </c>
      <c r="D25" s="166">
        <v>1513</v>
      </c>
      <c r="E25" s="166">
        <v>2523</v>
      </c>
      <c r="F25" s="166">
        <v>30474</v>
      </c>
      <c r="G25" s="166">
        <v>35290</v>
      </c>
      <c r="H25" s="166">
        <v>28745</v>
      </c>
      <c r="I25" s="166">
        <v>32480</v>
      </c>
      <c r="J25" s="166">
        <v>27997</v>
      </c>
      <c r="K25" s="166">
        <v>31103</v>
      </c>
      <c r="L25" s="166">
        <v>12654</v>
      </c>
      <c r="M25" s="166">
        <v>12795</v>
      </c>
      <c r="N25" s="166">
        <v>2708</v>
      </c>
      <c r="O25" s="166">
        <v>3849</v>
      </c>
      <c r="P25" s="166">
        <v>2535</v>
      </c>
      <c r="Q25" s="166">
        <v>3765</v>
      </c>
    </row>
    <row r="26" spans="3:17">
      <c r="C26" s="24" t="s">
        <v>476</v>
      </c>
      <c r="D26" s="166">
        <v>4882</v>
      </c>
      <c r="E26" s="166">
        <v>6466</v>
      </c>
      <c r="F26" s="166">
        <v>77212</v>
      </c>
      <c r="G26" s="166">
        <v>84984</v>
      </c>
      <c r="H26" s="166">
        <v>70442</v>
      </c>
      <c r="I26" s="166">
        <v>76556</v>
      </c>
      <c r="J26" s="166">
        <v>66534</v>
      </c>
      <c r="K26" s="166">
        <v>71562</v>
      </c>
      <c r="L26" s="166">
        <v>40241</v>
      </c>
      <c r="M26" s="166">
        <v>41156</v>
      </c>
      <c r="N26" s="166">
        <v>8446</v>
      </c>
      <c r="O26" s="166">
        <v>10268</v>
      </c>
      <c r="P26" s="166">
        <v>8015</v>
      </c>
      <c r="Q26" s="166">
        <v>9851</v>
      </c>
    </row>
    <row r="27" spans="3:17">
      <c r="C27" s="24" t="s">
        <v>477</v>
      </c>
      <c r="D27" s="166">
        <v>30</v>
      </c>
      <c r="E27" s="166">
        <v>686</v>
      </c>
      <c r="F27" s="166">
        <v>267</v>
      </c>
      <c r="G27" s="166">
        <v>1762</v>
      </c>
      <c r="H27" s="166">
        <v>251</v>
      </c>
      <c r="I27" s="166">
        <v>1200</v>
      </c>
      <c r="J27" s="166">
        <v>243</v>
      </c>
      <c r="K27" s="166">
        <v>749</v>
      </c>
      <c r="L27" s="166">
        <v>108</v>
      </c>
      <c r="M27" s="166">
        <v>131</v>
      </c>
      <c r="N27" s="166">
        <v>26</v>
      </c>
      <c r="O27" s="166">
        <v>660</v>
      </c>
      <c r="P27" s="166">
        <v>28</v>
      </c>
      <c r="Q27" s="166">
        <v>734</v>
      </c>
    </row>
    <row r="28" spans="3:17">
      <c r="C28" s="163" t="s">
        <v>24</v>
      </c>
      <c r="D28" s="164">
        <f t="shared" ref="D28:Q28" si="1">SUM(D24:D27)</f>
        <v>6914</v>
      </c>
      <c r="E28" s="164">
        <f t="shared" si="1"/>
        <v>12819</v>
      </c>
      <c r="F28" s="164">
        <f t="shared" si="1"/>
        <v>119291</v>
      </c>
      <c r="G28" s="164">
        <f t="shared" si="1"/>
        <v>147022</v>
      </c>
      <c r="H28" s="164">
        <f t="shared" si="1"/>
        <v>110160</v>
      </c>
      <c r="I28" s="164">
        <f t="shared" si="1"/>
        <v>130690</v>
      </c>
      <c r="J28" s="164">
        <f t="shared" si="1"/>
        <v>105232</v>
      </c>
      <c r="K28" s="164">
        <f t="shared" si="1"/>
        <v>121216</v>
      </c>
      <c r="L28" s="164">
        <f t="shared" si="1"/>
        <v>58819</v>
      </c>
      <c r="M28" s="164">
        <f t="shared" si="1"/>
        <v>60022</v>
      </c>
      <c r="N28" s="164">
        <f t="shared" si="1"/>
        <v>12196</v>
      </c>
      <c r="O28" s="164">
        <f t="shared" si="1"/>
        <v>20742</v>
      </c>
      <c r="P28" s="164">
        <f t="shared" si="1"/>
        <v>11443</v>
      </c>
      <c r="Q28" s="164">
        <f t="shared" si="1"/>
        <v>19820</v>
      </c>
    </row>
    <row r="29" spans="3:17">
      <c r="C29" s="162" t="s">
        <v>25</v>
      </c>
      <c r="D29" s="165">
        <f>SUM(D25:D27)</f>
        <v>6425</v>
      </c>
      <c r="E29" s="165">
        <f t="shared" ref="E29:Q29" si="2">SUM(E25:E27)</f>
        <v>9675</v>
      </c>
      <c r="F29" s="165">
        <f t="shared" si="2"/>
        <v>107953</v>
      </c>
      <c r="G29" s="165">
        <f t="shared" si="2"/>
        <v>122036</v>
      </c>
      <c r="H29" s="165">
        <f t="shared" si="2"/>
        <v>99438</v>
      </c>
      <c r="I29" s="165">
        <f t="shared" si="2"/>
        <v>110236</v>
      </c>
      <c r="J29" s="165">
        <f t="shared" si="2"/>
        <v>94774</v>
      </c>
      <c r="K29" s="165">
        <f t="shared" si="2"/>
        <v>103414</v>
      </c>
      <c r="L29" s="165">
        <f t="shared" si="2"/>
        <v>53003</v>
      </c>
      <c r="M29" s="165">
        <f t="shared" si="2"/>
        <v>54082</v>
      </c>
      <c r="N29" s="165">
        <f t="shared" si="2"/>
        <v>11180</v>
      </c>
      <c r="O29" s="165">
        <f t="shared" si="2"/>
        <v>14777</v>
      </c>
      <c r="P29" s="165">
        <f t="shared" si="2"/>
        <v>10578</v>
      </c>
      <c r="Q29" s="165">
        <f t="shared" si="2"/>
        <v>14350</v>
      </c>
    </row>
    <row r="30" spans="3:17">
      <c r="C30" s="158" t="s">
        <v>473</v>
      </c>
      <c r="D30" s="159">
        <v>8208</v>
      </c>
      <c r="E30" s="159">
        <v>17290</v>
      </c>
      <c r="F30" s="159">
        <v>134857</v>
      </c>
      <c r="G30" s="159">
        <v>181863</v>
      </c>
      <c r="H30" s="159">
        <v>124386</v>
      </c>
      <c r="I30" s="159">
        <v>160025</v>
      </c>
      <c r="J30" s="159">
        <v>118767</v>
      </c>
      <c r="K30" s="159">
        <v>145454</v>
      </c>
      <c r="L30" s="159">
        <v>63757</v>
      </c>
      <c r="M30" s="159">
        <v>66064</v>
      </c>
      <c r="N30" s="159">
        <v>13899</v>
      </c>
      <c r="O30" s="159">
        <v>26754</v>
      </c>
      <c r="P30" s="159">
        <v>13117</v>
      </c>
      <c r="Q30" s="159">
        <v>26796</v>
      </c>
    </row>
    <row r="31" spans="3:17">
      <c r="C31" s="156" t="s">
        <v>27</v>
      </c>
      <c r="D31" s="157">
        <v>33309</v>
      </c>
      <c r="E31" s="157">
        <v>131799</v>
      </c>
      <c r="F31" s="157">
        <v>507861</v>
      </c>
      <c r="G31" s="157">
        <v>1271370</v>
      </c>
      <c r="H31" s="157">
        <v>452075</v>
      </c>
      <c r="I31" s="157">
        <v>1073151</v>
      </c>
      <c r="J31" s="157">
        <v>420383</v>
      </c>
      <c r="K31" s="157">
        <v>917477</v>
      </c>
      <c r="L31" s="157">
        <v>183965</v>
      </c>
      <c r="M31" s="157">
        <v>190639</v>
      </c>
      <c r="N31" s="157">
        <v>79273</v>
      </c>
      <c r="O31" s="157">
        <v>280041</v>
      </c>
      <c r="P31" s="157">
        <v>78365</v>
      </c>
      <c r="Q31" s="157">
        <v>259197</v>
      </c>
    </row>
    <row r="32" spans="3:17">
      <c r="C32" s="26" t="s">
        <v>28</v>
      </c>
      <c r="D32" s="27"/>
      <c r="E32" s="27"/>
      <c r="F32" s="27"/>
      <c r="G32" s="27"/>
      <c r="H32" s="27"/>
      <c r="I32" s="27"/>
      <c r="J32" s="27"/>
      <c r="K32" s="27"/>
      <c r="L32" s="27"/>
      <c r="M32" s="27"/>
      <c r="N32" s="27"/>
      <c r="P32" s="27"/>
      <c r="Q32" s="27"/>
    </row>
    <row r="33" spans="3:10">
      <c r="C33" s="94" t="s">
        <v>478</v>
      </c>
    </row>
    <row r="36" spans="3:10">
      <c r="C36" s="29"/>
      <c r="D36" s="30"/>
      <c r="E36" s="30"/>
      <c r="F36" s="30"/>
      <c r="G36" s="30"/>
      <c r="H36" s="30"/>
      <c r="I36" s="30"/>
      <c r="J36" s="30"/>
    </row>
    <row r="37" spans="3:10">
      <c r="C37" s="31"/>
      <c r="D37" s="32"/>
      <c r="E37" s="32"/>
      <c r="F37" s="32"/>
      <c r="G37" s="32"/>
      <c r="H37" s="32"/>
      <c r="I37" s="32"/>
      <c r="J37" s="32"/>
    </row>
    <row r="38" spans="3:10">
      <c r="C38" s="33"/>
      <c r="D38" s="32"/>
      <c r="E38" s="32"/>
      <c r="F38" s="32"/>
      <c r="G38" s="32"/>
      <c r="H38" s="32"/>
      <c r="I38" s="32"/>
      <c r="J38" s="32"/>
    </row>
    <row r="39" spans="3:10">
      <c r="C39" s="33"/>
      <c r="D39" s="32"/>
      <c r="E39" s="32"/>
      <c r="F39" s="32"/>
      <c r="G39" s="32"/>
      <c r="H39" s="32"/>
      <c r="I39" s="32"/>
      <c r="J39" s="32"/>
    </row>
    <row r="40" spans="3:10">
      <c r="C40" s="33"/>
      <c r="D40" s="32"/>
      <c r="E40" s="32"/>
      <c r="F40" s="32"/>
      <c r="G40" s="32"/>
      <c r="H40" s="32"/>
      <c r="I40" s="32"/>
      <c r="J40" s="32"/>
    </row>
    <row r="41" spans="3:10">
      <c r="C41" s="33"/>
      <c r="D41" s="34"/>
      <c r="E41" s="34"/>
      <c r="F41" s="34"/>
      <c r="G41" s="34"/>
      <c r="H41" s="34"/>
      <c r="I41" s="34"/>
      <c r="J41" s="34"/>
    </row>
    <row r="42" spans="3:10">
      <c r="C42" s="35"/>
      <c r="D42" s="34"/>
      <c r="E42" s="34"/>
      <c r="F42" s="34"/>
      <c r="G42" s="34"/>
      <c r="H42" s="34"/>
      <c r="I42" s="34"/>
      <c r="J42" s="34"/>
    </row>
    <row r="43" spans="3:10">
      <c r="C43" s="33"/>
      <c r="D43" s="34"/>
      <c r="E43" s="34"/>
      <c r="F43" s="34"/>
      <c r="G43" s="34"/>
      <c r="H43" s="34"/>
      <c r="I43" s="34"/>
      <c r="J43" s="34"/>
    </row>
    <row r="44" spans="3:10">
      <c r="C44" s="33"/>
      <c r="D44" s="34"/>
      <c r="E44" s="34"/>
      <c r="F44" s="34"/>
      <c r="G44" s="34"/>
      <c r="H44" s="34"/>
      <c r="I44" s="34"/>
      <c r="J44" s="34"/>
    </row>
  </sheetData>
  <mergeCells count="23">
    <mergeCell ref="Q22:Q23"/>
    <mergeCell ref="H22:H23"/>
    <mergeCell ref="L21:M21"/>
    <mergeCell ref="M22:M23"/>
    <mergeCell ref="N22:N23"/>
    <mergeCell ref="O22:O23"/>
    <mergeCell ref="N21:O21"/>
    <mergeCell ref="D5:F5"/>
    <mergeCell ref="G5:I5"/>
    <mergeCell ref="P21:Q21"/>
    <mergeCell ref="I22:I23"/>
    <mergeCell ref="J22:J23"/>
    <mergeCell ref="K22:K23"/>
    <mergeCell ref="L22:L23"/>
    <mergeCell ref="D21:E21"/>
    <mergeCell ref="F21:G21"/>
    <mergeCell ref="H21:I21"/>
    <mergeCell ref="J21:K21"/>
    <mergeCell ref="D22:D23"/>
    <mergeCell ref="E22:E23"/>
    <mergeCell ref="F22:F23"/>
    <mergeCell ref="G22:G23"/>
    <mergeCell ref="P22:P23"/>
  </mergeCells>
  <pageMargins left="0.7" right="0.7" top="0.75" bottom="0.75" header="0.3" footer="0.3"/>
  <pageSetup paperSize="9" orientation="portrait" horizontalDpi="4294967293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5"/>
  <dimension ref="B3:O23"/>
  <sheetViews>
    <sheetView workbookViewId="0">
      <selection activeCell="L20" sqref="L20"/>
    </sheetView>
  </sheetViews>
  <sheetFormatPr baseColWidth="10" defaultRowHeight="15"/>
  <cols>
    <col min="2" max="2" width="15.42578125" customWidth="1"/>
    <col min="4" max="4" width="13" customWidth="1"/>
  </cols>
  <sheetData>
    <row r="3" spans="2:15">
      <c r="B3" s="206" t="s">
        <v>35</v>
      </c>
      <c r="C3" s="206"/>
      <c r="D3" s="206"/>
      <c r="E3" s="206"/>
      <c r="F3" s="206"/>
      <c r="G3" s="206"/>
      <c r="H3" s="206"/>
      <c r="I3" s="41"/>
      <c r="J3" s="41"/>
      <c r="K3" s="41"/>
      <c r="L3" s="41"/>
      <c r="M3" s="41"/>
      <c r="N3" s="41"/>
      <c r="O3" s="41"/>
    </row>
    <row r="4" spans="2:15" ht="57.75" customHeight="1">
      <c r="B4" s="42"/>
      <c r="C4" s="207" t="s">
        <v>36</v>
      </c>
      <c r="D4" s="208"/>
      <c r="E4" s="208"/>
      <c r="F4" s="208"/>
      <c r="G4" s="208"/>
      <c r="H4" s="208"/>
      <c r="I4" s="208"/>
      <c r="J4" s="208"/>
      <c r="K4" s="208"/>
      <c r="L4" s="208"/>
      <c r="M4" s="208"/>
      <c r="N4" s="209"/>
      <c r="O4" s="43" t="s">
        <v>37</v>
      </c>
    </row>
    <row r="5" spans="2:15">
      <c r="B5" s="44" t="s">
        <v>38</v>
      </c>
      <c r="C5" s="45">
        <v>2008</v>
      </c>
      <c r="D5" s="46">
        <v>2009</v>
      </c>
      <c r="E5" s="45">
        <v>2010</v>
      </c>
      <c r="F5" s="46">
        <v>2011</v>
      </c>
      <c r="G5" s="45">
        <v>2012</v>
      </c>
      <c r="H5" s="46">
        <v>2013</v>
      </c>
      <c r="I5" s="45">
        <v>2014</v>
      </c>
      <c r="J5" s="46">
        <v>2015</v>
      </c>
      <c r="K5" s="45">
        <v>2016</v>
      </c>
      <c r="L5" s="46">
        <v>2017</v>
      </c>
      <c r="M5" s="45">
        <v>2018</v>
      </c>
      <c r="N5" s="47">
        <v>2019</v>
      </c>
      <c r="O5" s="48">
        <v>2019</v>
      </c>
    </row>
    <row r="6" spans="2:15">
      <c r="B6" s="49" t="s">
        <v>39</v>
      </c>
      <c r="C6" s="50">
        <v>27383.230088495577</v>
      </c>
      <c r="D6" s="50">
        <v>24311.913793103449</v>
      </c>
      <c r="E6" s="50">
        <v>50276.287499999999</v>
      </c>
      <c r="F6" s="50">
        <v>39612.959999999999</v>
      </c>
      <c r="G6" s="50">
        <v>14949.55</v>
      </c>
      <c r="H6" s="50">
        <v>26689.75333333333</v>
      </c>
      <c r="I6" s="50">
        <v>40563.269999999997</v>
      </c>
      <c r="J6" s="50">
        <v>30262</v>
      </c>
      <c r="K6" s="50">
        <v>28642.904999999999</v>
      </c>
      <c r="L6" s="50">
        <v>28547.09</v>
      </c>
      <c r="M6" s="50">
        <v>29684.23</v>
      </c>
      <c r="N6" s="51">
        <v>25990.930000000004</v>
      </c>
      <c r="O6" s="50">
        <v>12029</v>
      </c>
    </row>
    <row r="7" spans="2:15">
      <c r="B7" s="49" t="s">
        <v>40</v>
      </c>
      <c r="C7" s="50">
        <v>59522.26</v>
      </c>
      <c r="D7" s="50">
        <v>47365.01</v>
      </c>
      <c r="E7" s="50">
        <v>86556</v>
      </c>
      <c r="F7" s="50">
        <v>85089</v>
      </c>
      <c r="G7" s="50">
        <v>33834</v>
      </c>
      <c r="H7" s="50">
        <v>57584.12</v>
      </c>
      <c r="I7" s="50">
        <v>67616.899999999994</v>
      </c>
      <c r="J7" s="50">
        <v>64716.84</v>
      </c>
      <c r="K7" s="50">
        <v>60595</v>
      </c>
      <c r="L7" s="50">
        <v>70545.86</v>
      </c>
      <c r="M7" s="50">
        <v>68626</v>
      </c>
      <c r="N7" s="51">
        <v>53488</v>
      </c>
      <c r="O7" s="50">
        <v>27301.34</v>
      </c>
    </row>
    <row r="8" spans="2:15">
      <c r="B8" s="49" t="s">
        <v>41</v>
      </c>
      <c r="C8" s="50">
        <v>109399.35</v>
      </c>
      <c r="D8" s="50">
        <v>65817</v>
      </c>
      <c r="E8" s="50">
        <v>124061.2388888889</v>
      </c>
      <c r="F8" s="50">
        <v>117729.34</v>
      </c>
      <c r="G8" s="50">
        <v>64181.933333333342</v>
      </c>
      <c r="H8" s="50">
        <v>85190.5</v>
      </c>
      <c r="I8" s="50">
        <v>104424.99</v>
      </c>
      <c r="J8" s="50">
        <v>104161.31</v>
      </c>
      <c r="K8" s="50">
        <v>98571.9</v>
      </c>
      <c r="L8" s="50">
        <v>108075.75</v>
      </c>
      <c r="M8" s="50">
        <v>126032.03</v>
      </c>
      <c r="N8" s="51">
        <v>84870.87</v>
      </c>
      <c r="O8" s="50">
        <v>53488</v>
      </c>
    </row>
    <row r="9" spans="2:15">
      <c r="B9" s="52" t="s">
        <v>42</v>
      </c>
      <c r="C9" s="53">
        <v>83928.943716963549</v>
      </c>
      <c r="D9" s="53">
        <v>47453.758002870571</v>
      </c>
      <c r="E9" s="53">
        <v>106133.73851770219</v>
      </c>
      <c r="F9" s="53">
        <v>98129.728534567053</v>
      </c>
      <c r="G9" s="53">
        <v>37596.947816126121</v>
      </c>
      <c r="H9" s="53">
        <v>62392.554690208781</v>
      </c>
      <c r="I9" s="53">
        <v>76549.7678606384</v>
      </c>
      <c r="J9" s="53">
        <v>80900.576403483821</v>
      </c>
      <c r="K9" s="53">
        <v>75852.634689564235</v>
      </c>
      <c r="L9" s="53">
        <v>100849.57294007718</v>
      </c>
      <c r="M9" s="53">
        <v>112869.53</v>
      </c>
      <c r="N9" s="54">
        <v>81388.315659288011</v>
      </c>
      <c r="O9" s="53">
        <v>42213.044179850891</v>
      </c>
    </row>
    <row r="10" spans="2:15">
      <c r="B10" s="55" t="s">
        <v>43</v>
      </c>
      <c r="C10" s="56"/>
      <c r="D10" s="57"/>
      <c r="E10" s="57"/>
      <c r="F10" s="57"/>
      <c r="G10" s="57"/>
      <c r="H10" s="210" t="s">
        <v>44</v>
      </c>
      <c r="I10" s="210"/>
      <c r="J10" s="58" t="s">
        <v>45</v>
      </c>
      <c r="K10" s="57"/>
      <c r="L10" s="57"/>
      <c r="M10" s="57"/>
      <c r="N10" s="57"/>
      <c r="O10" s="59"/>
    </row>
    <row r="11" spans="2:15">
      <c r="B11" s="60" t="s">
        <v>46</v>
      </c>
      <c r="C11" s="56"/>
      <c r="D11" s="57"/>
      <c r="E11" s="57"/>
      <c r="F11" s="57"/>
      <c r="G11" s="57"/>
      <c r="H11" s="57"/>
      <c r="I11" s="56"/>
      <c r="J11" s="61" t="s">
        <v>47</v>
      </c>
      <c r="K11" s="57"/>
      <c r="L11" s="57"/>
      <c r="M11" s="57"/>
      <c r="N11" s="57"/>
      <c r="O11" s="62"/>
    </row>
    <row r="12" spans="2:15">
      <c r="B12" s="63" t="s">
        <v>48</v>
      </c>
      <c r="C12" s="64"/>
      <c r="D12" s="41"/>
      <c r="E12" s="41"/>
      <c r="F12" s="41"/>
      <c r="G12" s="41"/>
      <c r="H12" s="65"/>
      <c r="I12" s="64"/>
      <c r="J12" s="58" t="s">
        <v>49</v>
      </c>
      <c r="K12" s="41"/>
      <c r="L12" s="41"/>
      <c r="M12" s="41"/>
      <c r="N12" s="66"/>
      <c r="O12" s="67"/>
    </row>
    <row r="15" spans="2:15" ht="15" customHeight="1">
      <c r="B15" s="205" t="s">
        <v>50</v>
      </c>
      <c r="C15" s="205"/>
      <c r="D15" s="205"/>
      <c r="E15" s="205"/>
      <c r="F15" s="75"/>
    </row>
    <row r="16" spans="2:15">
      <c r="C16" s="68"/>
      <c r="D16" s="69"/>
      <c r="E16" s="211"/>
      <c r="F16" s="211"/>
    </row>
    <row r="17" spans="2:9" ht="90">
      <c r="B17" s="70"/>
      <c r="C17" s="70"/>
      <c r="D17" s="70" t="s">
        <v>51</v>
      </c>
      <c r="E17" s="70" t="s">
        <v>52</v>
      </c>
      <c r="F17" s="70" t="s">
        <v>53</v>
      </c>
      <c r="G17" s="70" t="s">
        <v>54</v>
      </c>
      <c r="H17" s="70" t="s">
        <v>55</v>
      </c>
      <c r="I17" s="70" t="s">
        <v>56</v>
      </c>
    </row>
    <row r="18" spans="2:9">
      <c r="B18" s="17" t="s">
        <v>57</v>
      </c>
      <c r="C18" s="212">
        <v>2019</v>
      </c>
      <c r="D18" s="16">
        <v>9266.4</v>
      </c>
      <c r="E18" s="16">
        <v>2684</v>
      </c>
      <c r="F18" s="16">
        <v>44057</v>
      </c>
      <c r="G18" s="16">
        <v>76009</v>
      </c>
      <c r="H18" s="71">
        <f>E18/F18</f>
        <v>6.0921079510633955E-2</v>
      </c>
      <c r="I18" s="71">
        <f>E18/G18</f>
        <v>3.5311607835914166E-2</v>
      </c>
    </row>
    <row r="19" spans="2:9">
      <c r="B19" s="212" t="s">
        <v>26</v>
      </c>
      <c r="C19" s="213"/>
      <c r="D19" s="16">
        <v>2913.8</v>
      </c>
      <c r="E19" s="16">
        <v>2498</v>
      </c>
      <c r="F19" s="16">
        <v>6321</v>
      </c>
      <c r="G19" s="16">
        <v>8409</v>
      </c>
      <c r="H19" s="71">
        <f t="shared" ref="H19:H20" si="0">E19/F19</f>
        <v>0.39519063439329222</v>
      </c>
      <c r="I19" s="71">
        <f t="shared" ref="I19:I20" si="1">E19/G19</f>
        <v>0.29706267094779404</v>
      </c>
    </row>
    <row r="20" spans="2:9" ht="30">
      <c r="B20" s="213"/>
      <c r="C20" s="70" t="s">
        <v>58</v>
      </c>
      <c r="D20" s="72">
        <v>3011</v>
      </c>
      <c r="E20" s="15">
        <v>2496</v>
      </c>
      <c r="F20" s="15">
        <v>6256</v>
      </c>
      <c r="G20" s="15">
        <v>8310</v>
      </c>
      <c r="H20" s="71">
        <f t="shared" si="0"/>
        <v>0.39897698209718668</v>
      </c>
      <c r="I20" s="71">
        <f t="shared" si="1"/>
        <v>0.3003610108303249</v>
      </c>
    </row>
    <row r="21" spans="2:9">
      <c r="B21" s="76" t="s">
        <v>59</v>
      </c>
      <c r="C21" s="77"/>
      <c r="D21" s="73"/>
      <c r="E21" s="73"/>
      <c r="F21" s="73"/>
    </row>
    <row r="22" spans="2:9">
      <c r="B22" s="204" t="s">
        <v>60</v>
      </c>
      <c r="C22" s="204"/>
      <c r="D22" s="74"/>
      <c r="E22" s="74"/>
      <c r="F22" s="74"/>
    </row>
    <row r="23" spans="2:9">
      <c r="D23" s="74"/>
      <c r="E23" s="74"/>
      <c r="F23" s="74"/>
    </row>
  </sheetData>
  <mergeCells count="8">
    <mergeCell ref="B22:C22"/>
    <mergeCell ref="B15:E15"/>
    <mergeCell ref="B3:H3"/>
    <mergeCell ref="C4:N4"/>
    <mergeCell ref="H10:I10"/>
    <mergeCell ref="E16:F16"/>
    <mergeCell ref="C18:C19"/>
    <mergeCell ref="B19:B20"/>
  </mergeCells>
  <pageMargins left="0.7" right="0.7" top="0.75" bottom="0.75" header="0.3" footer="0.3"/>
  <pageSetup paperSize="9" orientation="portrait" horizontalDpi="4294967293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6"/>
  <dimension ref="L5:R17"/>
  <sheetViews>
    <sheetView workbookViewId="0">
      <selection activeCell="L17" sqref="L17"/>
    </sheetView>
  </sheetViews>
  <sheetFormatPr baseColWidth="10" defaultRowHeight="15"/>
  <cols>
    <col min="12" max="12" width="14.7109375" customWidth="1"/>
    <col min="13" max="13" width="14.28515625" customWidth="1"/>
    <col min="15" max="15" width="15.28515625" customWidth="1"/>
    <col min="17" max="17" width="14.28515625" customWidth="1"/>
  </cols>
  <sheetData>
    <row r="5" spans="12:18">
      <c r="L5" s="19" t="s">
        <v>61</v>
      </c>
    </row>
    <row r="6" spans="12:18">
      <c r="L6" s="78"/>
      <c r="M6" s="214" t="s">
        <v>62</v>
      </c>
      <c r="N6" s="215"/>
      <c r="O6" s="214" t="s">
        <v>63</v>
      </c>
      <c r="P6" s="215"/>
      <c r="Q6" s="214" t="s">
        <v>64</v>
      </c>
      <c r="R6" s="216"/>
    </row>
    <row r="7" spans="12:18" ht="51">
      <c r="L7" s="79"/>
      <c r="M7" s="80" t="s">
        <v>12</v>
      </c>
      <c r="N7" s="81" t="s">
        <v>65</v>
      </c>
      <c r="O7" s="80" t="s">
        <v>12</v>
      </c>
      <c r="P7" s="81" t="s">
        <v>65</v>
      </c>
      <c r="Q7" s="80" t="s">
        <v>12</v>
      </c>
      <c r="R7" s="82" t="s">
        <v>65</v>
      </c>
    </row>
    <row r="8" spans="12:18" ht="25.5">
      <c r="L8" s="25" t="s">
        <v>66</v>
      </c>
      <c r="M8" s="83"/>
      <c r="N8" s="84"/>
      <c r="O8" s="83">
        <v>5</v>
      </c>
      <c r="P8" s="85">
        <v>259</v>
      </c>
      <c r="Q8" s="84">
        <v>14</v>
      </c>
      <c r="R8" s="84">
        <v>25</v>
      </c>
    </row>
    <row r="9" spans="12:18">
      <c r="L9" s="86" t="s">
        <v>21</v>
      </c>
      <c r="M9" s="87"/>
      <c r="N9" s="88"/>
      <c r="O9" s="87">
        <v>32</v>
      </c>
      <c r="P9" s="89">
        <v>239</v>
      </c>
      <c r="Q9" s="88">
        <v>20</v>
      </c>
      <c r="R9" s="88">
        <v>31</v>
      </c>
    </row>
    <row r="10" spans="12:18">
      <c r="L10" s="86" t="s">
        <v>22</v>
      </c>
      <c r="M10" s="87">
        <v>4</v>
      </c>
      <c r="N10" s="88">
        <v>83</v>
      </c>
      <c r="O10" s="87">
        <v>186</v>
      </c>
      <c r="P10" s="89">
        <v>5073</v>
      </c>
      <c r="Q10" s="88">
        <v>80</v>
      </c>
      <c r="R10" s="88">
        <v>200</v>
      </c>
    </row>
    <row r="11" spans="12:18">
      <c r="L11" s="86" t="s">
        <v>23</v>
      </c>
      <c r="M11" s="87"/>
      <c r="N11" s="88"/>
      <c r="O11" s="87"/>
      <c r="P11" s="89"/>
      <c r="Q11" s="88">
        <v>1</v>
      </c>
      <c r="R11" s="88">
        <v>4</v>
      </c>
    </row>
    <row r="12" spans="12:18">
      <c r="L12" s="90" t="s">
        <v>33</v>
      </c>
      <c r="M12" s="91">
        <f>SUM(M8:M11)</f>
        <v>4</v>
      </c>
      <c r="N12" s="91">
        <f t="shared" ref="N12:R12" si="0">SUM(N8:N11)</f>
        <v>83</v>
      </c>
      <c r="O12" s="91">
        <f t="shared" si="0"/>
        <v>223</v>
      </c>
      <c r="P12" s="91">
        <f t="shared" si="0"/>
        <v>5571</v>
      </c>
      <c r="Q12" s="91">
        <f t="shared" si="0"/>
        <v>115</v>
      </c>
      <c r="R12" s="92">
        <f t="shared" si="0"/>
        <v>260</v>
      </c>
    </row>
    <row r="13" spans="12:18">
      <c r="L13" s="93" t="s">
        <v>67</v>
      </c>
    </row>
    <row r="17" spans="12:12">
      <c r="L17" s="106"/>
    </row>
  </sheetData>
  <mergeCells count="3">
    <mergeCell ref="M6:N6"/>
    <mergeCell ref="O6:P6"/>
    <mergeCell ref="Q6:R6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7"/>
  <dimension ref="B4:R40"/>
  <sheetViews>
    <sheetView workbookViewId="0">
      <selection activeCell="M33" sqref="M33"/>
    </sheetView>
  </sheetViews>
  <sheetFormatPr baseColWidth="10" defaultRowHeight="15"/>
  <cols>
    <col min="2" max="2" width="15.85546875" customWidth="1"/>
    <col min="3" max="3" width="14.140625" customWidth="1"/>
    <col min="4" max="12" width="12.5703125" bestFit="1" customWidth="1"/>
    <col min="13" max="13" width="38.42578125" customWidth="1"/>
  </cols>
  <sheetData>
    <row r="4" spans="3:12">
      <c r="C4" s="206" t="s">
        <v>68</v>
      </c>
      <c r="D4" s="206"/>
      <c r="E4" s="206"/>
      <c r="F4" s="206"/>
      <c r="G4" s="206"/>
      <c r="H4" s="206"/>
      <c r="I4" s="206"/>
      <c r="J4" s="28"/>
      <c r="K4" s="28"/>
      <c r="L4" s="28"/>
    </row>
    <row r="5" spans="3:12">
      <c r="C5" s="28"/>
      <c r="D5" s="28"/>
      <c r="E5" s="28"/>
      <c r="F5" s="28"/>
      <c r="G5" s="28"/>
      <c r="H5" s="28"/>
      <c r="I5" s="28"/>
      <c r="J5" s="28"/>
      <c r="K5" s="28"/>
      <c r="L5" s="28"/>
    </row>
    <row r="6" spans="3:12">
      <c r="C6" s="97" t="s">
        <v>69</v>
      </c>
      <c r="D6" s="97" t="s">
        <v>70</v>
      </c>
      <c r="E6" s="97" t="s">
        <v>71</v>
      </c>
      <c r="F6" s="97" t="s">
        <v>72</v>
      </c>
      <c r="G6" s="97" t="s">
        <v>73</v>
      </c>
      <c r="H6" s="97" t="s">
        <v>74</v>
      </c>
      <c r="I6" s="97" t="s">
        <v>75</v>
      </c>
      <c r="J6" s="97" t="s">
        <v>76</v>
      </c>
      <c r="K6" s="97" t="s">
        <v>77</v>
      </c>
      <c r="L6" s="97" t="s">
        <v>78</v>
      </c>
    </row>
    <row r="7" spans="3:12">
      <c r="C7" s="96" t="s">
        <v>79</v>
      </c>
      <c r="D7" s="96">
        <v>171250077</v>
      </c>
      <c r="E7" s="96">
        <v>167353630</v>
      </c>
      <c r="F7" s="96">
        <v>162260719</v>
      </c>
      <c r="G7" s="96">
        <v>161878499</v>
      </c>
      <c r="H7" s="96">
        <v>157718190</v>
      </c>
      <c r="I7" s="96">
        <v>153855177</v>
      </c>
      <c r="J7" s="96">
        <v>147529177</v>
      </c>
      <c r="K7" s="96">
        <v>141405056</v>
      </c>
      <c r="L7" s="96">
        <v>113157568</v>
      </c>
    </row>
    <row r="8" spans="3:12">
      <c r="C8" s="96" t="s">
        <v>80</v>
      </c>
      <c r="D8" s="96">
        <v>60937786</v>
      </c>
      <c r="E8" s="96">
        <v>62921085</v>
      </c>
      <c r="F8" s="96">
        <v>67244681</v>
      </c>
      <c r="G8" s="96">
        <v>70549773</v>
      </c>
      <c r="H8" s="96">
        <v>70764586</v>
      </c>
      <c r="I8" s="96">
        <v>76934717</v>
      </c>
      <c r="J8" s="96">
        <v>78857990</v>
      </c>
      <c r="K8" s="96">
        <v>79343328</v>
      </c>
      <c r="L8" s="96">
        <v>64230779</v>
      </c>
    </row>
    <row r="9" spans="3:12">
      <c r="C9" s="96" t="s">
        <v>81</v>
      </c>
      <c r="D9" s="96">
        <v>76381646</v>
      </c>
      <c r="E9" s="96">
        <v>74601363</v>
      </c>
      <c r="F9" s="96">
        <v>77668227</v>
      </c>
      <c r="G9" s="96">
        <v>80156622</v>
      </c>
      <c r="H9" s="96">
        <v>77546823</v>
      </c>
      <c r="I9" s="96">
        <v>76589456</v>
      </c>
      <c r="J9" s="96">
        <v>75858098</v>
      </c>
      <c r="K9" s="96">
        <v>76377164</v>
      </c>
      <c r="L9" s="96">
        <v>66097002</v>
      </c>
    </row>
    <row r="10" spans="3:12">
      <c r="C10" s="97" t="s">
        <v>82</v>
      </c>
      <c r="D10" s="97">
        <v>308569509</v>
      </c>
      <c r="E10" s="97">
        <v>304876078</v>
      </c>
      <c r="F10" s="97">
        <v>307173627</v>
      </c>
      <c r="G10" s="97">
        <v>312584894</v>
      </c>
      <c r="H10" s="97">
        <v>306029599</v>
      </c>
      <c r="I10" s="97">
        <v>307379350</v>
      </c>
      <c r="J10" s="97">
        <v>302245265</v>
      </c>
      <c r="K10" s="97">
        <v>297125548</v>
      </c>
      <c r="L10" s="97">
        <v>243485349</v>
      </c>
    </row>
    <row r="11" spans="3:12">
      <c r="C11" s="95" t="s">
        <v>83</v>
      </c>
      <c r="D11" s="28"/>
      <c r="E11" s="28"/>
      <c r="F11" s="28"/>
      <c r="G11" s="28"/>
      <c r="H11" s="28"/>
      <c r="I11" s="28"/>
      <c r="J11" s="28"/>
      <c r="K11" s="28"/>
      <c r="L11" s="28"/>
    </row>
    <row r="12" spans="3:12">
      <c r="D12" s="28"/>
      <c r="E12" s="28"/>
      <c r="F12" s="28"/>
      <c r="G12" s="28"/>
      <c r="H12" s="28"/>
      <c r="I12" s="28"/>
      <c r="J12" s="28"/>
      <c r="K12" s="28"/>
      <c r="L12" s="28"/>
    </row>
    <row r="14" spans="3:12">
      <c r="C14" s="206" t="s">
        <v>87</v>
      </c>
      <c r="D14" s="206"/>
      <c r="E14" s="206"/>
      <c r="F14" s="206"/>
      <c r="G14" s="206"/>
      <c r="H14" s="206"/>
      <c r="I14" s="206"/>
    </row>
    <row r="16" spans="3:12">
      <c r="C16" s="102" t="s">
        <v>69</v>
      </c>
      <c r="D16" s="103">
        <v>2012</v>
      </c>
      <c r="E16" s="103">
        <v>2013</v>
      </c>
      <c r="F16" s="103">
        <v>2014</v>
      </c>
      <c r="G16" s="103">
        <v>2015</v>
      </c>
      <c r="H16" s="103">
        <v>2016</v>
      </c>
      <c r="I16" s="103">
        <v>2017</v>
      </c>
      <c r="J16" s="103">
        <v>2018</v>
      </c>
      <c r="K16" s="103">
        <v>2019</v>
      </c>
      <c r="L16" s="103">
        <v>2020</v>
      </c>
    </row>
    <row r="17" spans="2:18">
      <c r="C17" s="100" t="s">
        <v>84</v>
      </c>
      <c r="D17" s="101">
        <v>27689939</v>
      </c>
      <c r="E17" s="101">
        <v>28320288</v>
      </c>
      <c r="F17" s="101">
        <v>28892886</v>
      </c>
      <c r="G17" s="101">
        <v>28114645</v>
      </c>
      <c r="H17" s="101">
        <v>27136744</v>
      </c>
      <c r="I17" s="101">
        <v>27433591</v>
      </c>
      <c r="J17" s="101">
        <v>27652310</v>
      </c>
      <c r="K17" s="101">
        <v>27311441</v>
      </c>
      <c r="L17" s="101">
        <v>20990788</v>
      </c>
    </row>
    <row r="18" spans="2:18">
      <c r="C18" s="100" t="s">
        <v>85</v>
      </c>
      <c r="D18" s="101">
        <v>213245160</v>
      </c>
      <c r="E18" s="101">
        <v>210299546</v>
      </c>
      <c r="F18" s="101">
        <v>214107433</v>
      </c>
      <c r="G18" s="101">
        <v>223549983</v>
      </c>
      <c r="H18" s="101">
        <v>219365034</v>
      </c>
      <c r="I18" s="101">
        <v>222536819</v>
      </c>
      <c r="J18" s="101">
        <v>219781297</v>
      </c>
      <c r="K18" s="101">
        <v>214484774</v>
      </c>
      <c r="L18" s="101">
        <v>177319941</v>
      </c>
    </row>
    <row r="19" spans="2:18">
      <c r="C19" s="100" t="s">
        <v>86</v>
      </c>
      <c r="D19" s="101">
        <v>67664410</v>
      </c>
      <c r="E19" s="101">
        <v>65746244</v>
      </c>
      <c r="F19" s="101">
        <v>63173308</v>
      </c>
      <c r="G19" s="101">
        <v>60920266</v>
      </c>
      <c r="H19" s="101">
        <v>59577791</v>
      </c>
      <c r="I19" s="101">
        <v>57411940</v>
      </c>
      <c r="J19" s="101">
        <v>54811658</v>
      </c>
      <c r="K19" s="101">
        <v>54948990</v>
      </c>
      <c r="L19" s="101">
        <v>45174620</v>
      </c>
    </row>
    <row r="20" spans="2:18">
      <c r="C20" s="102" t="s">
        <v>82</v>
      </c>
      <c r="D20" s="104">
        <v>308599509</v>
      </c>
      <c r="E20" s="104">
        <v>304366078</v>
      </c>
      <c r="F20" s="104">
        <v>306173627</v>
      </c>
      <c r="G20" s="104">
        <v>312584894</v>
      </c>
      <c r="H20" s="104">
        <v>306079569</v>
      </c>
      <c r="I20" s="104">
        <v>307382350</v>
      </c>
      <c r="J20" s="104">
        <v>302245265</v>
      </c>
      <c r="K20" s="104">
        <v>296745205</v>
      </c>
      <c r="L20" s="104">
        <v>243485349</v>
      </c>
    </row>
    <row r="21" spans="2:18">
      <c r="C21" s="95" t="s">
        <v>83</v>
      </c>
    </row>
    <row r="24" spans="2:18">
      <c r="C24" s="206" t="s">
        <v>88</v>
      </c>
      <c r="D24" s="206"/>
      <c r="E24" s="206"/>
      <c r="F24" s="206"/>
      <c r="G24" s="206"/>
      <c r="H24" s="206"/>
      <c r="I24" s="206"/>
      <c r="M24" s="106" t="s">
        <v>107</v>
      </c>
    </row>
    <row r="26" spans="2:18">
      <c r="B26" s="217">
        <v>2019</v>
      </c>
      <c r="C26" s="217"/>
      <c r="D26" s="217"/>
      <c r="E26" s="217"/>
      <c r="G26" s="217">
        <v>2020</v>
      </c>
      <c r="H26" s="217"/>
      <c r="I26" s="217"/>
      <c r="J26" s="217"/>
      <c r="M26" s="98"/>
      <c r="N26" s="98" t="s">
        <v>74</v>
      </c>
      <c r="O26" s="98" t="s">
        <v>75</v>
      </c>
      <c r="P26" s="98" t="s">
        <v>76</v>
      </c>
      <c r="Q26" s="98" t="s">
        <v>77</v>
      </c>
      <c r="R26" s="98" t="s">
        <v>78</v>
      </c>
    </row>
    <row r="27" spans="2:18" ht="63.75" customHeight="1">
      <c r="B27" s="70" t="s">
        <v>89</v>
      </c>
      <c r="C27" s="70" t="s">
        <v>90</v>
      </c>
      <c r="D27" s="70" t="s">
        <v>91</v>
      </c>
      <c r="E27" s="70" t="s">
        <v>92</v>
      </c>
      <c r="F27" s="105"/>
      <c r="G27" s="70" t="s">
        <v>89</v>
      </c>
      <c r="H27" s="70" t="s">
        <v>90</v>
      </c>
      <c r="I27" s="70" t="s">
        <v>91</v>
      </c>
      <c r="J27" s="70" t="s">
        <v>92</v>
      </c>
      <c r="K27" s="105"/>
      <c r="M27" s="112" t="s">
        <v>108</v>
      </c>
      <c r="N27" s="99">
        <v>8284354.9000000004</v>
      </c>
      <c r="O27" s="99">
        <v>9093876.5999999996</v>
      </c>
      <c r="P27" s="99">
        <v>9354977.3000000007</v>
      </c>
      <c r="Q27" s="99">
        <v>9784168.6999999993</v>
      </c>
      <c r="R27" s="99">
        <v>8724229.0999999996</v>
      </c>
    </row>
    <row r="28" spans="2:18">
      <c r="B28" s="98">
        <v>1</v>
      </c>
      <c r="C28" s="98" t="s">
        <v>93</v>
      </c>
      <c r="D28" s="99">
        <v>25677.388999999999</v>
      </c>
      <c r="E28" s="99">
        <v>665230</v>
      </c>
      <c r="G28" s="98">
        <v>1</v>
      </c>
      <c r="H28" s="98" t="s">
        <v>93</v>
      </c>
      <c r="I28" s="99">
        <v>20838</v>
      </c>
      <c r="J28" s="99">
        <v>501855</v>
      </c>
      <c r="M28" s="111" t="s">
        <v>109</v>
      </c>
      <c r="N28" s="109">
        <v>4013075.3</v>
      </c>
      <c r="O28" s="109">
        <v>4504315.5</v>
      </c>
      <c r="P28" s="109">
        <v>4655858.8</v>
      </c>
      <c r="Q28" s="109">
        <v>4828461.7</v>
      </c>
      <c r="R28" s="109">
        <v>4477906.0999999996</v>
      </c>
    </row>
    <row r="29" spans="2:18">
      <c r="B29" s="98">
        <v>2</v>
      </c>
      <c r="C29" s="98" t="s">
        <v>94</v>
      </c>
      <c r="D29" s="99">
        <v>26996.415000000001</v>
      </c>
      <c r="E29" s="99">
        <v>431289</v>
      </c>
      <c r="G29" s="98">
        <v>2</v>
      </c>
      <c r="H29" s="98" t="s">
        <v>94</v>
      </c>
      <c r="I29" s="99">
        <v>21265</v>
      </c>
      <c r="J29" s="99">
        <v>338229</v>
      </c>
      <c r="M29" s="111" t="s">
        <v>110</v>
      </c>
      <c r="N29" s="109">
        <v>2626158.2999999998</v>
      </c>
      <c r="O29" s="109">
        <v>2821459.3</v>
      </c>
      <c r="P29" s="109">
        <v>2883670.6</v>
      </c>
      <c r="Q29" s="109">
        <v>3101006.3</v>
      </c>
      <c r="R29" s="109">
        <v>2468191.7000000002</v>
      </c>
    </row>
    <row r="30" spans="2:18">
      <c r="B30" s="98">
        <v>3</v>
      </c>
      <c r="C30" s="98" t="s">
        <v>95</v>
      </c>
      <c r="D30" s="99">
        <v>14303.643</v>
      </c>
      <c r="E30" s="99">
        <v>354686</v>
      </c>
      <c r="G30" s="98">
        <v>3</v>
      </c>
      <c r="H30" s="98" t="s">
        <v>95</v>
      </c>
      <c r="I30" s="99">
        <v>10803</v>
      </c>
      <c r="J30" s="99">
        <v>270772</v>
      </c>
      <c r="M30" s="111" t="s">
        <v>111</v>
      </c>
      <c r="N30" s="109">
        <v>1370430.4</v>
      </c>
      <c r="O30" s="109">
        <v>1451857.8</v>
      </c>
      <c r="P30" s="109">
        <v>1468355</v>
      </c>
      <c r="Q30" s="109">
        <v>1492788.6</v>
      </c>
      <c r="R30" s="109">
        <v>1428166.2</v>
      </c>
    </row>
    <row r="31" spans="2:18">
      <c r="B31" s="98">
        <v>4</v>
      </c>
      <c r="C31" s="98" t="s">
        <v>96</v>
      </c>
      <c r="D31" s="99">
        <v>11649.724</v>
      </c>
      <c r="E31" s="99">
        <v>203280</v>
      </c>
      <c r="G31" s="98">
        <v>4</v>
      </c>
      <c r="H31" s="98" t="s">
        <v>96</v>
      </c>
      <c r="I31" s="99">
        <v>10122</v>
      </c>
      <c r="J31" s="99">
        <v>167362</v>
      </c>
      <c r="M31" s="111" t="s">
        <v>112</v>
      </c>
      <c r="N31" s="109">
        <v>274690.90000000002</v>
      </c>
      <c r="O31" s="109">
        <v>316244</v>
      </c>
      <c r="P31" s="109">
        <v>347092.9</v>
      </c>
      <c r="Q31" s="109">
        <v>361912.1</v>
      </c>
      <c r="R31" s="109">
        <v>349965.1</v>
      </c>
    </row>
    <row r="32" spans="2:18">
      <c r="B32" s="98">
        <v>5</v>
      </c>
      <c r="C32" s="98" t="s">
        <v>97</v>
      </c>
      <c r="D32" s="99">
        <v>8329.5750000000007</v>
      </c>
      <c r="E32" s="99">
        <v>179859</v>
      </c>
      <c r="G32" s="98">
        <v>5</v>
      </c>
      <c r="H32" s="98" t="s">
        <v>97</v>
      </c>
      <c r="I32" s="99">
        <v>6944</v>
      </c>
      <c r="J32" s="99">
        <v>146797</v>
      </c>
      <c r="M32" s="108" t="s">
        <v>113</v>
      </c>
      <c r="N32" s="110">
        <v>0.31700214823003292</v>
      </c>
      <c r="O32" s="110">
        <v>0.3102592463152623</v>
      </c>
      <c r="P32" s="110">
        <v>0.30824987677949789</v>
      </c>
      <c r="Q32" s="110">
        <v>0.31694121341141634</v>
      </c>
      <c r="R32" s="110">
        <v>0.28291229766077558</v>
      </c>
    </row>
    <row r="33" spans="2:13">
      <c r="B33" s="98">
        <v>6</v>
      </c>
      <c r="C33" s="98" t="s">
        <v>98</v>
      </c>
      <c r="D33" s="99">
        <v>9164.01</v>
      </c>
      <c r="E33" s="99">
        <v>148359</v>
      </c>
      <c r="G33" s="98">
        <v>6</v>
      </c>
      <c r="H33" s="98" t="s">
        <v>98</v>
      </c>
      <c r="I33" s="99">
        <v>8994</v>
      </c>
      <c r="J33" s="99">
        <v>142031</v>
      </c>
      <c r="M33" s="107" t="s">
        <v>114</v>
      </c>
    </row>
    <row r="34" spans="2:13">
      <c r="B34" s="98">
        <v>7</v>
      </c>
      <c r="C34" s="98" t="s">
        <v>99</v>
      </c>
      <c r="D34" s="99">
        <v>5422.3509999999997</v>
      </c>
      <c r="E34" s="99">
        <v>121016</v>
      </c>
      <c r="G34" s="98">
        <v>7</v>
      </c>
      <c r="H34" s="98" t="s">
        <v>100</v>
      </c>
      <c r="I34" s="99">
        <v>8516</v>
      </c>
      <c r="J34" s="99">
        <v>126136</v>
      </c>
    </row>
    <row r="35" spans="2:13">
      <c r="B35" s="98">
        <v>8</v>
      </c>
      <c r="C35" s="98" t="s">
        <v>100</v>
      </c>
      <c r="D35" s="99">
        <v>7655.393</v>
      </c>
      <c r="E35" s="99">
        <v>113531</v>
      </c>
      <c r="G35" s="98"/>
      <c r="H35" s="98" t="s">
        <v>104</v>
      </c>
      <c r="I35" s="99">
        <v>3519</v>
      </c>
      <c r="J35" s="99">
        <v>98588</v>
      </c>
    </row>
    <row r="36" spans="2:13">
      <c r="B36" s="98"/>
      <c r="C36" s="98" t="s">
        <v>104</v>
      </c>
      <c r="D36" s="99">
        <v>4096.2849999999999</v>
      </c>
      <c r="E36" s="99">
        <v>97963</v>
      </c>
      <c r="G36" s="98">
        <v>8</v>
      </c>
      <c r="H36" s="98" t="s">
        <v>99</v>
      </c>
      <c r="I36" s="99">
        <v>4861</v>
      </c>
      <c r="J36" s="99">
        <v>94770</v>
      </c>
    </row>
    <row r="37" spans="2:13">
      <c r="B37" s="98">
        <v>9</v>
      </c>
      <c r="C37" s="98" t="s">
        <v>101</v>
      </c>
      <c r="D37" s="99">
        <v>4313.1440000000002</v>
      </c>
      <c r="E37" s="99">
        <v>91523</v>
      </c>
      <c r="G37" s="98">
        <v>9</v>
      </c>
      <c r="H37" s="98" t="s">
        <v>101</v>
      </c>
      <c r="I37" s="99">
        <v>3044</v>
      </c>
      <c r="J37" s="99">
        <v>59838</v>
      </c>
    </row>
    <row r="38" spans="2:13">
      <c r="B38" s="98">
        <v>10</v>
      </c>
      <c r="C38" s="98" t="s">
        <v>102</v>
      </c>
      <c r="D38" s="99">
        <v>2311.2570000000001</v>
      </c>
      <c r="E38" s="99">
        <v>56490</v>
      </c>
      <c r="G38" s="98">
        <v>10</v>
      </c>
      <c r="H38" s="98" t="s">
        <v>103</v>
      </c>
      <c r="I38" s="99">
        <v>3288</v>
      </c>
      <c r="J38" s="99">
        <v>54044</v>
      </c>
    </row>
    <row r="39" spans="2:13" ht="15.75">
      <c r="B39" s="3" t="s">
        <v>105</v>
      </c>
    </row>
    <row r="40" spans="2:13">
      <c r="B40" s="94" t="s">
        <v>106</v>
      </c>
    </row>
  </sheetData>
  <mergeCells count="5">
    <mergeCell ref="C4:I4"/>
    <mergeCell ref="C14:I14"/>
    <mergeCell ref="C24:I24"/>
    <mergeCell ref="B26:E26"/>
    <mergeCell ref="G26:J26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8"/>
  <dimension ref="B4:K19"/>
  <sheetViews>
    <sheetView workbookViewId="0">
      <selection activeCell="B19" sqref="B19"/>
    </sheetView>
  </sheetViews>
  <sheetFormatPr baseColWidth="10" defaultRowHeight="15"/>
  <cols>
    <col min="2" max="2" width="23.28515625" customWidth="1"/>
  </cols>
  <sheetData>
    <row r="4" spans="2:11">
      <c r="B4" s="106" t="s">
        <v>115</v>
      </c>
      <c r="C4" s="113"/>
      <c r="D4" s="113"/>
      <c r="E4" s="113"/>
      <c r="F4" s="113"/>
      <c r="G4" s="113"/>
      <c r="H4" s="113"/>
      <c r="I4" s="113"/>
      <c r="J4" s="113"/>
      <c r="K4" s="113"/>
    </row>
    <row r="5" spans="2:11">
      <c r="B5" s="98"/>
      <c r="C5" s="98">
        <v>2011</v>
      </c>
      <c r="D5" s="98">
        <v>2012</v>
      </c>
      <c r="E5" s="98">
        <v>2013</v>
      </c>
      <c r="F5" s="98">
        <v>2014</v>
      </c>
      <c r="G5" s="98">
        <v>2015</v>
      </c>
      <c r="H5" s="98">
        <v>2016</v>
      </c>
      <c r="I5" s="98">
        <v>2017</v>
      </c>
      <c r="J5" s="98">
        <v>2018</v>
      </c>
      <c r="K5" s="98">
        <v>2019</v>
      </c>
    </row>
    <row r="6" spans="2:11">
      <c r="B6" s="98" t="s">
        <v>116</v>
      </c>
      <c r="C6" s="98">
        <v>8</v>
      </c>
      <c r="D6" s="98">
        <v>9</v>
      </c>
      <c r="E6" s="98">
        <v>9</v>
      </c>
      <c r="F6" s="98">
        <v>13</v>
      </c>
      <c r="G6" s="98">
        <v>14</v>
      </c>
      <c r="H6" s="98">
        <v>14</v>
      </c>
      <c r="I6" s="98">
        <v>14</v>
      </c>
      <c r="J6" s="98">
        <v>15</v>
      </c>
      <c r="K6" s="98">
        <v>20</v>
      </c>
    </row>
    <row r="7" spans="2:11">
      <c r="B7" s="98" t="s">
        <v>21</v>
      </c>
      <c r="C7" s="98">
        <v>34</v>
      </c>
      <c r="D7" s="98">
        <v>35</v>
      </c>
      <c r="E7" s="98">
        <v>31</v>
      </c>
      <c r="F7" s="98">
        <v>35</v>
      </c>
      <c r="G7" s="98">
        <v>34</v>
      </c>
      <c r="H7" s="98">
        <v>44</v>
      </c>
      <c r="I7" s="98">
        <v>46</v>
      </c>
      <c r="J7" s="98">
        <v>51</v>
      </c>
      <c r="K7" s="98">
        <v>60</v>
      </c>
    </row>
    <row r="8" spans="2:11">
      <c r="B8" s="98" t="s">
        <v>22</v>
      </c>
      <c r="C8" s="98">
        <v>60</v>
      </c>
      <c r="D8" s="98">
        <v>61</v>
      </c>
      <c r="E8" s="98">
        <v>62</v>
      </c>
      <c r="F8" s="98">
        <v>70</v>
      </c>
      <c r="G8" s="98">
        <v>78</v>
      </c>
      <c r="H8" s="98">
        <v>87</v>
      </c>
      <c r="I8" s="98">
        <v>109</v>
      </c>
      <c r="J8" s="98">
        <v>141</v>
      </c>
      <c r="K8" s="98">
        <v>180</v>
      </c>
    </row>
    <row r="9" spans="2:11">
      <c r="B9" s="98" t="s">
        <v>117</v>
      </c>
      <c r="C9" s="98">
        <v>2</v>
      </c>
      <c r="D9" s="98">
        <v>3</v>
      </c>
      <c r="E9" s="98">
        <v>3</v>
      </c>
      <c r="F9" s="98">
        <v>3</v>
      </c>
      <c r="G9" s="98">
        <v>3</v>
      </c>
      <c r="H9" s="98">
        <v>3</v>
      </c>
      <c r="I9" s="98">
        <v>4</v>
      </c>
      <c r="J9" s="98">
        <v>6</v>
      </c>
      <c r="K9" s="98">
        <v>5</v>
      </c>
    </row>
    <row r="10" spans="2:11">
      <c r="B10" s="98" t="s">
        <v>82</v>
      </c>
      <c r="C10" s="98">
        <v>104</v>
      </c>
      <c r="D10" s="98">
        <v>108</v>
      </c>
      <c r="E10" s="98">
        <v>105</v>
      </c>
      <c r="F10" s="98">
        <v>121</v>
      </c>
      <c r="G10" s="98">
        <v>129</v>
      </c>
      <c r="H10" s="98">
        <v>148</v>
      </c>
      <c r="I10" s="98">
        <v>173</v>
      </c>
      <c r="J10" s="98">
        <v>213</v>
      </c>
      <c r="K10" s="98">
        <v>265</v>
      </c>
    </row>
    <row r="11" spans="2:11">
      <c r="B11" s="94" t="s">
        <v>121</v>
      </c>
      <c r="C11" s="113"/>
      <c r="D11" s="113"/>
      <c r="E11" s="113"/>
      <c r="F11" s="113"/>
      <c r="G11" s="113"/>
      <c r="H11" s="113"/>
      <c r="I11" s="113"/>
      <c r="J11" s="113"/>
      <c r="K11" s="113"/>
    </row>
    <row r="12" spans="2:11">
      <c r="B12" s="113"/>
      <c r="C12" s="113"/>
      <c r="D12" s="113"/>
      <c r="E12" s="113"/>
      <c r="F12" s="113"/>
      <c r="G12" s="113"/>
      <c r="H12" s="113"/>
      <c r="I12" s="113"/>
      <c r="J12" s="113"/>
      <c r="K12" s="113"/>
    </row>
    <row r="13" spans="2:11">
      <c r="B13" s="113"/>
      <c r="C13" s="113"/>
      <c r="D13" s="113"/>
      <c r="E13" s="113"/>
      <c r="F13" s="113"/>
      <c r="G13" s="113"/>
      <c r="H13" s="113"/>
      <c r="I13" s="113"/>
      <c r="J13" s="113"/>
      <c r="K13" s="113"/>
    </row>
    <row r="14" spans="2:11">
      <c r="B14" s="106" t="s">
        <v>118</v>
      </c>
      <c r="C14" s="113"/>
      <c r="D14" s="113"/>
      <c r="E14" s="113"/>
      <c r="F14" s="113"/>
      <c r="G14" s="113"/>
      <c r="H14" s="113"/>
      <c r="I14" s="113"/>
      <c r="J14" s="113"/>
      <c r="K14" s="113"/>
    </row>
    <row r="15" spans="2:11">
      <c r="B15" s="98"/>
      <c r="C15" s="98">
        <v>2011</v>
      </c>
      <c r="D15" s="98">
        <v>2012</v>
      </c>
      <c r="E15" s="98">
        <v>2013</v>
      </c>
      <c r="F15" s="98">
        <v>2014</v>
      </c>
      <c r="G15" s="98">
        <v>2015</v>
      </c>
      <c r="H15" s="98">
        <v>2016</v>
      </c>
      <c r="I15" s="98">
        <v>2017</v>
      </c>
      <c r="J15" s="98">
        <v>2018</v>
      </c>
      <c r="K15" s="98">
        <v>2019</v>
      </c>
    </row>
    <row r="16" spans="2:11">
      <c r="B16" s="98" t="s">
        <v>119</v>
      </c>
      <c r="C16" s="98">
        <v>200</v>
      </c>
      <c r="D16" s="98">
        <v>229</v>
      </c>
      <c r="E16" s="98">
        <v>265</v>
      </c>
      <c r="F16" s="98">
        <v>314</v>
      </c>
      <c r="G16" s="98">
        <v>354</v>
      </c>
      <c r="H16" s="98">
        <v>370</v>
      </c>
      <c r="I16" s="98">
        <v>433</v>
      </c>
      <c r="J16" s="98">
        <v>465</v>
      </c>
      <c r="K16" s="98">
        <v>530</v>
      </c>
    </row>
    <row r="17" spans="2:11">
      <c r="B17" s="98" t="s">
        <v>120</v>
      </c>
      <c r="C17" s="98">
        <v>183</v>
      </c>
      <c r="D17" s="98">
        <v>182</v>
      </c>
      <c r="E17" s="98">
        <v>120</v>
      </c>
      <c r="F17" s="98">
        <v>138</v>
      </c>
      <c r="G17" s="98">
        <v>141</v>
      </c>
      <c r="H17" s="98">
        <v>190</v>
      </c>
      <c r="I17" s="98">
        <v>255</v>
      </c>
      <c r="J17" s="98">
        <v>466</v>
      </c>
      <c r="K17" s="98">
        <v>620</v>
      </c>
    </row>
    <row r="18" spans="2:11">
      <c r="B18" s="98" t="s">
        <v>33</v>
      </c>
      <c r="C18" s="98">
        <v>383</v>
      </c>
      <c r="D18" s="98">
        <v>411</v>
      </c>
      <c r="E18" s="98">
        <v>385</v>
      </c>
      <c r="F18" s="98">
        <v>452</v>
      </c>
      <c r="G18" s="98">
        <v>495</v>
      </c>
      <c r="H18" s="98">
        <v>560</v>
      </c>
      <c r="I18" s="98">
        <v>688</v>
      </c>
      <c r="J18" s="98">
        <v>931</v>
      </c>
      <c r="K18" s="98">
        <v>1150</v>
      </c>
    </row>
    <row r="19" spans="2:11">
      <c r="B19" s="94" t="s">
        <v>121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8</vt:i4>
      </vt:variant>
    </vt:vector>
  </HeadingPairs>
  <TitlesOfParts>
    <vt:vector size="8" baseType="lpstr">
      <vt:lpstr>Sommaire</vt:lpstr>
      <vt:lpstr>Zone d'appellation</vt:lpstr>
      <vt:lpstr>Surfaces, rendements, prod.</vt:lpstr>
      <vt:lpstr>Emploi production</vt:lpstr>
      <vt:lpstr>Economie</vt:lpstr>
      <vt:lpstr>Aval</vt:lpstr>
      <vt:lpstr>Expéditions</vt:lpstr>
      <vt:lpstr>Bio</vt:lpstr>
    </vt:vector>
  </TitlesOfParts>
  <Company>Ministère de l'Agriculture et de l'Alimentation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PHILIPPE WATTELIER</dc:creator>
  <cp:lastModifiedBy>Virginie PELLE</cp:lastModifiedBy>
  <dcterms:created xsi:type="dcterms:W3CDTF">2021-04-07T06:14:13Z</dcterms:created>
  <dcterms:modified xsi:type="dcterms:W3CDTF">2023-12-15T13:57:21Z</dcterms:modified>
</cp:coreProperties>
</file>